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تقرير الاتصالات والبريد لسنة 2025\"/>
    </mc:Choice>
  </mc:AlternateContent>
  <bookViews>
    <workbookView xWindow="0" yWindow="75" windowWidth="19140" windowHeight="7335" tabRatio="957"/>
  </bookViews>
  <sheets>
    <sheet name="ج1 جديد." sheetId="1" r:id="rId1"/>
    <sheet name="ج2" sheetId="3" r:id="rId2"/>
    <sheet name="ج3" sheetId="27" r:id="rId3"/>
    <sheet name="ج4" sheetId="6" r:id="rId4"/>
    <sheet name="ج5" sheetId="7" r:id="rId5"/>
    <sheet name="ج6" sheetId="8" r:id="rId6"/>
    <sheet name="ج7" sheetId="10" r:id="rId7"/>
    <sheet name="ج8" sheetId="9" r:id="rId8"/>
    <sheet name="ج9" sheetId="12" r:id="rId9"/>
    <sheet name="ج10" sheetId="11" r:id="rId10"/>
    <sheet name="ج11" sheetId="14" r:id="rId11"/>
    <sheet name="ج12" sheetId="15" r:id="rId12"/>
    <sheet name="ج13" sheetId="17" r:id="rId13"/>
    <sheet name="ج14" sheetId="18" r:id="rId14"/>
    <sheet name="ج15" sheetId="20" r:id="rId15"/>
    <sheet name="ج16" sheetId="21" r:id="rId16"/>
  </sheets>
  <externalReferences>
    <externalReference r:id="rId17"/>
  </externalReferences>
  <definedNames>
    <definedName name="_xlnm.Print_Area" localSheetId="0">'ج1 جديد.'!$A$1:$E$39</definedName>
    <definedName name="_xlnm.Print_Area" localSheetId="9">ج10!$A$1:$E$25</definedName>
    <definedName name="_xlnm.Print_Area" localSheetId="10">ج11!$A$1:$F$25</definedName>
    <definedName name="_xlnm.Print_Area" localSheetId="11">ج12!$A$1:$F$51</definedName>
    <definedName name="_xlnm.Print_Area" localSheetId="12">ج13!$A$1:$G$52</definedName>
    <definedName name="_xlnm.Print_Area" localSheetId="13">ج14!$A$1:$G$20</definedName>
    <definedName name="_xlnm.Print_Area" localSheetId="14">ج15!$A$1:$E$50</definedName>
    <definedName name="_xlnm.Print_Area" localSheetId="15">ج16!$A$1:$C$44</definedName>
    <definedName name="_xlnm.Print_Area" localSheetId="1">ج2!$A$1:$F$28</definedName>
    <definedName name="_xlnm.Print_Area" localSheetId="2">ج3!$A$1:$D$36</definedName>
    <definedName name="_xlnm.Print_Area" localSheetId="3">ج4!$A$1:$C$42</definedName>
    <definedName name="_xlnm.Print_Area" localSheetId="4">ج5!$A$1:$B$47</definedName>
    <definedName name="_xlnm.Print_Area" localSheetId="5">ج6!$A$1:$D$30</definedName>
    <definedName name="_xlnm.Print_Area" localSheetId="6">ج7!$A$1:$C$45</definedName>
    <definedName name="_xlnm.Print_Area" localSheetId="7">ج8!$A$1:$K$42</definedName>
    <definedName name="_xlnm.Print_Area" localSheetId="8">ج9!$A$1:$K$39</definedName>
  </definedNames>
  <calcPr calcId="162913"/>
</workbook>
</file>

<file path=xl/calcChain.xml><?xml version="1.0" encoding="utf-8"?>
<calcChain xmlns="http://schemas.openxmlformats.org/spreadsheetml/2006/main">
  <c r="B24" i="20" l="1"/>
  <c r="C24" i="20"/>
  <c r="D24" i="20"/>
  <c r="B25" i="10"/>
  <c r="B25" i="8"/>
  <c r="C10" i="6"/>
  <c r="C22" i="3" l="1"/>
  <c r="E7" i="3" l="1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D22" i="3"/>
  <c r="F7" i="17" l="1"/>
  <c r="F8" i="17"/>
  <c r="F9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E22" i="17"/>
  <c r="C22" i="17" l="1"/>
  <c r="D22" i="17"/>
  <c r="B22" i="17"/>
  <c r="F22" i="17" s="1"/>
  <c r="B20" i="15"/>
  <c r="D20" i="15" s="1"/>
  <c r="C20" i="15"/>
  <c r="D5" i="15"/>
  <c r="D6" i="15"/>
  <c r="D7" i="15"/>
  <c r="D8" i="15"/>
  <c r="D9" i="15"/>
  <c r="D10" i="15"/>
  <c r="D11" i="15"/>
  <c r="D12" i="15"/>
  <c r="D13" i="15"/>
  <c r="D14" i="15"/>
  <c r="D15" i="15"/>
  <c r="D16" i="15"/>
  <c r="D17" i="15"/>
  <c r="D18" i="15"/>
  <c r="D19" i="15"/>
  <c r="D24" i="14"/>
  <c r="E24" i="14" s="1"/>
  <c r="E5" i="14"/>
  <c r="E6" i="14"/>
  <c r="E7" i="14"/>
  <c r="E8" i="14"/>
  <c r="E9" i="14"/>
  <c r="E10" i="14"/>
  <c r="E11" i="14"/>
  <c r="E12" i="14"/>
  <c r="E13" i="14"/>
  <c r="E14" i="14"/>
  <c r="E15" i="14"/>
  <c r="E16" i="14"/>
  <c r="E17" i="14"/>
  <c r="E18" i="14"/>
  <c r="E19" i="14"/>
  <c r="E21" i="14"/>
  <c r="E22" i="14"/>
  <c r="E23" i="14"/>
  <c r="C24" i="11"/>
  <c r="D15" i="12"/>
  <c r="E15" i="12"/>
  <c r="F15" i="12"/>
  <c r="G15" i="12"/>
  <c r="H15" i="12"/>
  <c r="I15" i="12"/>
  <c r="J15" i="12"/>
  <c r="B15" i="12" l="1"/>
  <c r="C12" i="12" s="1"/>
  <c r="D15" i="9"/>
  <c r="E15" i="9"/>
  <c r="F15" i="9"/>
  <c r="G15" i="9"/>
  <c r="H15" i="9"/>
  <c r="I15" i="9"/>
  <c r="J15" i="9"/>
  <c r="B15" i="9"/>
  <c r="B22" i="3" l="1"/>
  <c r="C25" i="8" l="1"/>
  <c r="B20" i="21" l="1"/>
  <c r="C24" i="14"/>
  <c r="B24" i="14"/>
  <c r="B24" i="11"/>
  <c r="D19" i="11"/>
  <c r="D18" i="11"/>
  <c r="D17" i="11"/>
  <c r="D16" i="11"/>
  <c r="D15" i="11"/>
  <c r="D14" i="11"/>
  <c r="D13" i="11"/>
  <c r="D12" i="11"/>
  <c r="D11" i="11"/>
  <c r="D10" i="11"/>
  <c r="D9" i="11"/>
  <c r="D8" i="11"/>
  <c r="D7" i="11"/>
  <c r="D6" i="11"/>
  <c r="D5" i="11"/>
  <c r="U15" i="12"/>
  <c r="C10" i="12"/>
  <c r="S15" i="9"/>
  <c r="C13" i="9"/>
  <c r="P19" i="9" s="1"/>
  <c r="C12" i="9"/>
  <c r="P20" i="9" s="1"/>
  <c r="C11" i="9"/>
  <c r="C10" i="9"/>
  <c r="P22" i="9" s="1"/>
  <c r="C9" i="9"/>
  <c r="C8" i="9"/>
  <c r="P24" i="9" s="1"/>
  <c r="C7" i="9"/>
  <c r="N11" i="8"/>
  <c r="M11" i="8"/>
  <c r="O11" i="8" s="1"/>
  <c r="O10" i="8"/>
  <c r="O9" i="8"/>
  <c r="O8" i="8"/>
  <c r="O7" i="8"/>
  <c r="O6" i="8"/>
  <c r="Q16" i="6"/>
  <c r="B22" i="27"/>
  <c r="C15" i="9" l="1"/>
  <c r="P25" i="9"/>
  <c r="E22" i="3"/>
  <c r="D24" i="11"/>
  <c r="C14" i="12"/>
  <c r="C13" i="12"/>
  <c r="C11" i="12"/>
  <c r="C7" i="12"/>
  <c r="C8" i="12"/>
  <c r="C9" i="12"/>
  <c r="C15" i="12" l="1"/>
</calcChain>
</file>

<file path=xl/sharedStrings.xml><?xml version="1.0" encoding="utf-8"?>
<sst xmlns="http://schemas.openxmlformats.org/spreadsheetml/2006/main" count="753" uniqueCount="277">
  <si>
    <t>Column1</t>
  </si>
  <si>
    <t>Column2</t>
  </si>
  <si>
    <t>Column3</t>
  </si>
  <si>
    <t>Column4</t>
  </si>
  <si>
    <t>Column5</t>
  </si>
  <si>
    <t>جدول (1)</t>
  </si>
  <si>
    <t>Table (1)</t>
  </si>
  <si>
    <t>السنة 
Year</t>
  </si>
  <si>
    <t>المكاتب البريدية
 No. of post office</t>
  </si>
  <si>
    <t xml:space="preserve">الصناديق البريدية الكلية 
No. of post box </t>
  </si>
  <si>
    <t>Column6</t>
  </si>
  <si>
    <t>Column7</t>
  </si>
  <si>
    <t>Column8</t>
  </si>
  <si>
    <t>جدول (2)</t>
  </si>
  <si>
    <t>Table (2)</t>
  </si>
  <si>
    <t>Total</t>
  </si>
  <si>
    <t>المجموع</t>
  </si>
  <si>
    <t>المحافظة</t>
  </si>
  <si>
    <t>المجموع
Total</t>
  </si>
  <si>
    <t>*Governorate</t>
  </si>
  <si>
    <t>كركوك</t>
  </si>
  <si>
    <t>Kirkuk</t>
  </si>
  <si>
    <t>ديالى</t>
  </si>
  <si>
    <t>Diyala</t>
  </si>
  <si>
    <t>الانبار</t>
  </si>
  <si>
    <t>AL-Anbar</t>
  </si>
  <si>
    <t>Baghdad</t>
  </si>
  <si>
    <t>بابل</t>
  </si>
  <si>
    <t>Babylon</t>
  </si>
  <si>
    <t>كربلاء</t>
  </si>
  <si>
    <t>Kerbela</t>
  </si>
  <si>
    <t>واسط</t>
  </si>
  <si>
    <t>Wasit</t>
  </si>
  <si>
    <t>صلاح الدين</t>
  </si>
  <si>
    <t xml:space="preserve">Salah Al-Deen </t>
  </si>
  <si>
    <t>النجف</t>
  </si>
  <si>
    <t>Najaf</t>
  </si>
  <si>
    <t>القادسية</t>
  </si>
  <si>
    <t>AL-Qadisiya</t>
  </si>
  <si>
    <t>المثنى</t>
  </si>
  <si>
    <t>AL-Muthanna</t>
  </si>
  <si>
    <t>ذي قار</t>
  </si>
  <si>
    <t>Thi-Qar</t>
  </si>
  <si>
    <t>ميسان</t>
  </si>
  <si>
    <t>Missan</t>
  </si>
  <si>
    <t>البصرة</t>
  </si>
  <si>
    <t>AL-Basrah</t>
  </si>
  <si>
    <t>بغداد</t>
  </si>
  <si>
    <t>Column9</t>
  </si>
  <si>
    <t>Column10</t>
  </si>
  <si>
    <t>Column11</t>
  </si>
  <si>
    <t>Column18</t>
  </si>
  <si>
    <t>Column20</t>
  </si>
  <si>
    <t>Column182</t>
  </si>
  <si>
    <t>جدول (3)</t>
  </si>
  <si>
    <t>Table (3)</t>
  </si>
  <si>
    <t>Column192</t>
  </si>
  <si>
    <t>Governorate</t>
  </si>
  <si>
    <t>Table (4)</t>
  </si>
  <si>
    <t>نينوى</t>
  </si>
  <si>
    <t>Ninevah</t>
  </si>
  <si>
    <t>Table (5)</t>
  </si>
  <si>
    <t>السنة
Year</t>
  </si>
  <si>
    <t>المصدر: هيئة الاعلام والاتصالات</t>
  </si>
  <si>
    <t xml:space="preserve">Source: Communication and media Commission </t>
  </si>
  <si>
    <t xml:space="preserve"> Source: Communication and media Commission and ministry of communications</t>
  </si>
  <si>
    <t>AL- Qadisiya</t>
  </si>
  <si>
    <t>محافظات اقليم كردستان</t>
  </si>
  <si>
    <t>Governorate Of Kurdistan Region</t>
  </si>
  <si>
    <t>دهوك</t>
  </si>
  <si>
    <t>-</t>
  </si>
  <si>
    <t>Dohuk</t>
  </si>
  <si>
    <t>سليمانية</t>
  </si>
  <si>
    <t>Sulaimaniya</t>
  </si>
  <si>
    <t>اربيل</t>
  </si>
  <si>
    <t>Erbil</t>
  </si>
  <si>
    <t xml:space="preserve"> -  لاتوجد خطوط </t>
  </si>
  <si>
    <t xml:space="preserve"> no lines ــ </t>
  </si>
  <si>
    <t xml:space="preserve"> Source: Communication and media Commission </t>
  </si>
  <si>
    <t>جدول (9)</t>
  </si>
  <si>
    <t>المجاميع الدولية</t>
  </si>
  <si>
    <t xml:space="preserve">عدد الطرود البريدية
No. of postal parcel
</t>
  </si>
  <si>
    <t>النسبة المئوية للطرود البريدية%
percentage of postal parcel</t>
  </si>
  <si>
    <t>المسجلات الدولية
 recorded internationally</t>
  </si>
  <si>
    <t>عدد الرسائل
letters</t>
  </si>
  <si>
    <t>عدد المطبوعات
publications</t>
  </si>
  <si>
    <t xml:space="preserve">البريد العادي
 Surface mail    </t>
  </si>
  <si>
    <t>الرزم الصغيرة
 Small packages</t>
  </si>
  <si>
    <t xml:space="preserve">عدد الرزم العادية
Regular packages </t>
  </si>
  <si>
    <t>عدد الرزم المسجلة
Recorded packages</t>
  </si>
  <si>
    <t>Country group</t>
  </si>
  <si>
    <t xml:space="preserve">اسيا </t>
  </si>
  <si>
    <t xml:space="preserve"> Asia </t>
  </si>
  <si>
    <t>اوروبا</t>
  </si>
  <si>
    <t>Europe</t>
  </si>
  <si>
    <t xml:space="preserve">افريقيا </t>
  </si>
  <si>
    <t>Africa</t>
  </si>
  <si>
    <t>امريكا الشمالية</t>
  </si>
  <si>
    <t>North America</t>
  </si>
  <si>
    <t>امريكا الجنوبية</t>
  </si>
  <si>
    <t>South America</t>
  </si>
  <si>
    <t>استراليا</t>
  </si>
  <si>
    <t>Australia</t>
  </si>
  <si>
    <t>الدول العربية</t>
  </si>
  <si>
    <t>Arab countries</t>
  </si>
  <si>
    <t>عدد البريد السريع
No. of express mail</t>
  </si>
  <si>
    <t>Table (10)</t>
  </si>
  <si>
    <t>جدول (10)</t>
  </si>
  <si>
    <t>جدول (11)</t>
  </si>
  <si>
    <t>Table (11)</t>
  </si>
  <si>
    <t>رسائل عادية
Letters</t>
  </si>
  <si>
    <t>مسجلة محلية
Locally recorded</t>
  </si>
  <si>
    <t>Governorates of Kurdistn region</t>
  </si>
  <si>
    <t>مطبوعات عادية
publications</t>
  </si>
  <si>
    <t>جدول (12)</t>
  </si>
  <si>
    <t>Table (12)</t>
  </si>
  <si>
    <t>جدول (13)</t>
  </si>
  <si>
    <t>Table (13)</t>
  </si>
  <si>
    <t>*المحافظة</t>
  </si>
  <si>
    <t>المؤجرة
Rented</t>
  </si>
  <si>
    <t>الشاغرة
Empty</t>
  </si>
  <si>
    <t>عدد صناديق البريد الكلية
Total post boxes</t>
  </si>
  <si>
    <t>جدول (14)</t>
  </si>
  <si>
    <t>Table (14)</t>
  </si>
  <si>
    <t>جدول (15)</t>
  </si>
  <si>
    <t>Table (15)</t>
  </si>
  <si>
    <t>عدد المكاتب التي تقدم خدمة التوفير
Office provides savings service</t>
  </si>
  <si>
    <t>عدد المكاتب التي تقدم خدمة التوفير الممكنن
 Number of offices offering a mechanized savings service</t>
  </si>
  <si>
    <t>عدد المكاتب التي تقدم خدمة التوفير اليدوي
Number of offices providing manual savings service</t>
  </si>
  <si>
    <t>Column52</t>
  </si>
  <si>
    <t xml:space="preserve"> حركة المبالغ النقدية خلال السنة ( مليون دينار )
Payments Movement during the year (million ID)</t>
  </si>
  <si>
    <t>الايداعات
Amounts deposited</t>
  </si>
  <si>
    <t>المسحوبات
Amounts withdrawn</t>
  </si>
  <si>
    <t xml:space="preserve">* الرصيد في نهاية السنة = ( الرصيد في بداية السنة + الايداعات ) - المسحوبات  </t>
  </si>
  <si>
    <t>* Balance at the end of the year = (Balance at the beginning of the year + deposits) - withdrawals</t>
  </si>
  <si>
    <t xml:space="preserve">** الصافي النقدي = الايداعات - المسحوبات </t>
  </si>
  <si>
    <t>** Net cash = deposits - withdrawals</t>
  </si>
  <si>
    <t>جدول (16)</t>
  </si>
  <si>
    <t>Table (16)</t>
  </si>
  <si>
    <t xml:space="preserve">المصدر : هيئة الاعلام والاتصالات </t>
  </si>
  <si>
    <t xml:space="preserve">الشركة المجهزة للخدمة
Service equipped company </t>
  </si>
  <si>
    <t>افريقيا</t>
  </si>
  <si>
    <t>Source: Ministry of Communications / The General Post and saving company</t>
  </si>
  <si>
    <t>Source: Ministry of communications / The General Post and saving company</t>
  </si>
  <si>
    <t>المصدر: وزارة الاتصالات / الشركة العامة للبريد والتوفير</t>
  </si>
  <si>
    <t>المصدر:  وزارة الاتصالات / الشركة العامة للبريد والتوفير</t>
  </si>
  <si>
    <t>Source: Ministry of Communications / The General Company for Communications and Informatics</t>
  </si>
  <si>
    <t>المصدر: وزارة الاتصالات / الشركة العامة للاتصالات والمعلوماتية</t>
  </si>
  <si>
    <t>المصدر :وزارة الاتصالات / الشركة العامة للاتصالات والمعلوماتية</t>
  </si>
  <si>
    <t>عدد ابراج الاتصالات للهاتف للارضي للشركة العامة للاتصالات والمعلوماتية
Number of Telecommunication Towers For Landline telephone for the general company for communications and Informatics</t>
  </si>
  <si>
    <t>جدول (8)</t>
  </si>
  <si>
    <t xml:space="preserve"> البصرة</t>
  </si>
  <si>
    <t xml:space="preserve"> المثنى</t>
  </si>
  <si>
    <t xml:space="preserve"> واسط</t>
  </si>
  <si>
    <t xml:space="preserve"> الانبار</t>
  </si>
  <si>
    <t>اسيا</t>
  </si>
  <si>
    <t xml:space="preserve">Asia </t>
  </si>
  <si>
    <t xml:space="preserve">                                      </t>
  </si>
  <si>
    <t xml:space="preserve">\  </t>
  </si>
  <si>
    <t xml:space="preserve">بغداد </t>
  </si>
  <si>
    <t xml:space="preserve">عدد مشتركي اللاسلكي للشركة العامة للمعلوماتية </t>
  </si>
  <si>
    <t xml:space="preserve">عدد مشتركي اللاسلكي للشركة النخيل </t>
  </si>
  <si>
    <t xml:space="preserve">اجمال عدد المشتركين لخطوط الهاتف اللاسلكي </t>
  </si>
  <si>
    <t>اوقيانوسيا</t>
  </si>
  <si>
    <t>Column63</t>
  </si>
  <si>
    <t>Oceania</t>
  </si>
  <si>
    <t xml:space="preserve"> جدول (5)</t>
  </si>
  <si>
    <t>جدول (7)</t>
  </si>
  <si>
    <t xml:space="preserve"> Table (7)</t>
  </si>
  <si>
    <t>Table (9)</t>
  </si>
  <si>
    <t xml:space="preserve">المصدر : هيئة الاعلام والاتصالات ووزارة الاتصالات </t>
  </si>
  <si>
    <t xml:space="preserve">         </t>
  </si>
  <si>
    <t>عمود1</t>
  </si>
  <si>
    <t>المجموع الكلي</t>
  </si>
  <si>
    <t>Grand Total</t>
  </si>
  <si>
    <t>عمود2</t>
  </si>
  <si>
    <t>Column32</t>
  </si>
  <si>
    <t>عدد السكان</t>
  </si>
  <si>
    <t>حذف اسم شركة كورك بسبب عدم تزويد هيئة الاعلام والاتصالات بالبيانات لسنة 2024</t>
  </si>
  <si>
    <t xml:space="preserve">  المصدر: وزارة الاتصالات / الشركة العامة للاتصالات والمعلوماتية</t>
  </si>
  <si>
    <t xml:space="preserve">المؤشرات الرئيسة للاتصالات والبريد للسنوات (2020-2025) </t>
  </si>
  <si>
    <t>Key Indicators For Telecommunications and Post For The years (2020 - 2025 )</t>
  </si>
  <si>
    <t xml:space="preserve">Total number of Subscribers For mobile  lines in Iraq For The years (2020-2025)                   </t>
  </si>
  <si>
    <t>اجمالي البريد الدولي الوارد حسب المجاميع الدولية لسنة 2025</t>
  </si>
  <si>
    <t>Total International Received Post By Country  Groups For The year 2025</t>
  </si>
  <si>
    <t>اجمالي البريد الدولي الصادر حسب المجاميع الدولية لسنة 2025</t>
  </si>
  <si>
    <t>Total International Sent Post By International Groups For The year 2025</t>
  </si>
  <si>
    <t>حركة البريد الداخلي الوارد حسب المحافظة لسنة 2025</t>
  </si>
  <si>
    <t xml:space="preserve"> Local Post Received By Governorate For The year 2025</t>
  </si>
  <si>
    <t>حركة البريد الداخلي الصادر حسب المحافظة لسنة 2025</t>
  </si>
  <si>
    <t xml:space="preserve"> Local Post Sent By Governorate For The year 2025</t>
  </si>
  <si>
    <t>الصناديق البريدية حسب المحافظة لسنة 2025</t>
  </si>
  <si>
    <t>Post Boxes By Governorate For The year 2025</t>
  </si>
  <si>
    <t>عدد المكاتب البريدية الكلية حسب المحافظة ونوع الخدمة لسنة 2025</t>
  </si>
  <si>
    <t>Number of Post Offices By Governorate and Service For The year 2025</t>
  </si>
  <si>
    <t xml:space="preserve">نشاط خدمات صناديق التوفير في العراق للسنوات (2020 - 2025) </t>
  </si>
  <si>
    <t>Activity of Savings Services For The years (2020-2025)</t>
  </si>
  <si>
    <t>الرصيد في بداية السنة 2025/1/1
Credit at the biginning of the year</t>
  </si>
  <si>
    <t>عدد ابراج الانترنت لشركات الهاتف النقال حسب المحافظة لسنة 2025</t>
  </si>
  <si>
    <t>Number of  Internet  towers of mobile phone By Governorate For The year 2025</t>
  </si>
  <si>
    <t>عدد ابراج الاتصالات للهاتف الارضي حسب المحافظة لسنة 2025</t>
  </si>
  <si>
    <t>نسبة التغير لسنتي
2024 - 2025 
Annual percentage change for the years 
2024-2025</t>
  </si>
  <si>
    <t xml:space="preserve">عدد المكاتب البريدية الكلية
Total post offices </t>
  </si>
  <si>
    <t>Column33</t>
  </si>
  <si>
    <t xml:space="preserve">   عدد المكاتب التي لاتقدم خدمة التوفير Number of offices with no savings service</t>
  </si>
  <si>
    <t>نور البداية / ايرثلنك</t>
  </si>
  <si>
    <t>طريق الثريا / ايرثلنك</t>
  </si>
  <si>
    <t>نخبة العراق / ايرثلنك</t>
  </si>
  <si>
    <t>الرحمة / ايرثلنك</t>
  </si>
  <si>
    <t>الجزيرة العربية / الخلية الفائقة / هالة الرافدين / ايرثلنك</t>
  </si>
  <si>
    <t>هالة الرافدين / ايرثلنك</t>
  </si>
  <si>
    <t>عراق سيل / ايرثلنك</t>
  </si>
  <si>
    <t>الخبرة اللامتناهية / ايرثلنك</t>
  </si>
  <si>
    <t>الصباح التقنية / ايرثلنك</t>
  </si>
  <si>
    <t>بلد الشموخ / ايرثلنك</t>
  </si>
  <si>
    <t>الخلية الفائقة / تكنولوجيا الغد / ايرثلنك</t>
  </si>
  <si>
    <t>الحياة / ايرثلنك</t>
  </si>
  <si>
    <t>العراقية الوطنية / ايرثلنك</t>
  </si>
  <si>
    <t>الخلية الفائقة / ايرثلنك</t>
  </si>
  <si>
    <t>عدد المشتركيين المفعلين</t>
  </si>
  <si>
    <t>تغيير العنوان والفهرس</t>
  </si>
  <si>
    <t>Number of active subscribers and the company providing the optical access service (FTTH) by governorate for the year 2025</t>
  </si>
  <si>
    <r>
      <rPr>
        <b/>
        <sz val="12"/>
        <color theme="1"/>
        <rFont val="Arial"/>
        <family val="2"/>
      </rPr>
      <t>عدد المشتركين المفعلين</t>
    </r>
    <r>
      <rPr>
        <b/>
        <sz val="12"/>
        <rFont val="Arial"/>
        <family val="2"/>
      </rPr>
      <t xml:space="preserve">
 Number of  active subscribers</t>
    </r>
  </si>
  <si>
    <t>Number of active subscribers, number of FTTH fiber optic network lines (total capacity), and telephone density by governorate for the year 2025</t>
  </si>
  <si>
    <t>Total capacity of the Fiber to the Home (FTTH) network</t>
  </si>
  <si>
    <t>Number of active subscribers,Total capacity of the Fiber to the Home (FTTH) network, and telephone density by governorate for the year 2025</t>
  </si>
  <si>
    <t xml:space="preserve"> جدول (4)</t>
  </si>
  <si>
    <t>جدول (6)</t>
  </si>
  <si>
    <t xml:space="preserve"> Table (6)</t>
  </si>
  <si>
    <t xml:space="preserve"> Number of Subscribers For Mobile and wireless Phone Lines By Governorat For The year 2025                  </t>
  </si>
  <si>
    <t>Table (8)</t>
  </si>
  <si>
    <t>عدد المشتركين المفعلين والسعة الكلية لشبكة النفاذ الضوئي والكثافة الهاتفية حسب المحافظة لسنة 2025</t>
  </si>
  <si>
    <t xml:space="preserve"> السعة الكلية لشبكة النفاذ الضوئي </t>
  </si>
  <si>
    <t xml:space="preserve">عدد المشتركين المفعلين والشركة المجهزة لخدمة النفاذ الضوئي حسب المحافظة لسنة 2025 </t>
  </si>
  <si>
    <t xml:space="preserve">   عدد المشتركين لخطوط الهاتف النقال في العراق للسنوات (2020 - 2025) </t>
  </si>
  <si>
    <t>عدد المشتركين الفعلي لخطوط الهاتف اللاسلكي  في العراق للسنوات (2020 - 2025)</t>
  </si>
  <si>
    <t xml:space="preserve"> Number of Subscribers For wireless telephone lines  In Iraq For The years (2020-2025)            </t>
  </si>
  <si>
    <t xml:space="preserve"> عدد المشتركين الفعلي لخطوط الهاتف اللاسلكي للشركة العامة للاتصالات والمعلوماتية (شركة النخيل)
 Number of Subscribers For wireless Phone Lines for the general company for communications and Informatics 
(Alnakhil)</t>
  </si>
  <si>
    <t xml:space="preserve"> عدد المشتركين لخطوط الهاتف النقال واللاسلكي حسب المحافظة لسنة 2025</t>
  </si>
  <si>
    <t xml:space="preserve">     عدد المشتركين الفعلي لخطوط الهاتف اللاسلكي للشركة العامة للاتصالات والمعلوماتية (شركة النخيل) 
 Number of Subscribers for wireless telephone Lines (the general company for communications and Informatic (Alnakhil)</t>
  </si>
  <si>
    <t>عدد المكاتب التي تقدم خدمة    التوفيربالبطاقة الذكية   Number of offices providing smart card savings service</t>
  </si>
  <si>
    <t xml:space="preserve"> Source: Ministry of communications / The General Company                                                                                     for Communications and Informatics</t>
  </si>
  <si>
    <t>Number of Telecommunication Towers For Landline telephone By Governorate                For The year 2025</t>
  </si>
  <si>
    <t>Number of  active subscribers</t>
  </si>
  <si>
    <t xml:space="preserve"> عدد المشتركين لخطوط خدمة الانترنت للهاتف النقال حسب المحافظة لسنة 2025</t>
  </si>
  <si>
    <t xml:space="preserve"> Number of Subscribers For mobile Internet Service Lines By  Governorate For The year 2025                  </t>
  </si>
  <si>
    <t>AL-Najaf</t>
  </si>
  <si>
    <t xml:space="preserve"> السعة الكلية لشبكة النفاذ الضوئي (بالالف)
Total capacity of the Fiber to the Home (FTTH) network 
( 1000) 
</t>
  </si>
  <si>
    <t>الصافي النقدي**
Net operations</t>
  </si>
  <si>
    <t xml:space="preserve">     عدد المودعين (بالألف)      No. of depositors     ( 1000)</t>
  </si>
  <si>
    <t>الرصيد في نهاية السنة * 2025/12/31 
Credit at the end of the year</t>
  </si>
  <si>
    <t>عدد ابراج شركات الهاتف النقال للجيل الثاني * (2G) 
Number of towers of mobile phone companies for the second generation
 (2G)</t>
  </si>
  <si>
    <t>عدد ابراج شركات الهاتف النقال للجيل الثالث * (3G)
 Number of towers of mobile phone companies for the third generation
 (3G)</t>
  </si>
  <si>
    <t>عدد ابراج شركات الهاتف النقال للجيل الرابع * (4G)
 Number of towers of mobile phone companies for the fourth generation
 (4G)</t>
  </si>
  <si>
    <t xml:space="preserve"> عدد المشتركين لخطوط الهاتف النقال
 (زين، اسيا سيل، كورك)
  Number of Subscribers For mobile lines 
(Zain ,Asiacell, Korek)</t>
  </si>
  <si>
    <t xml:space="preserve">عدد المشتركين لخطوط الهاتف النقال  ( زين ، اسيا سيل ) (بالالف)
 Number of Subscribers For Mobile phone lines 
(1000) (Zain ,Asiacell)  </t>
  </si>
  <si>
    <t xml:space="preserve"> * عدد المشتركين  لخطوط الهاتف النقال لسنة 2025 عدا شركة كورك </t>
  </si>
  <si>
    <t xml:space="preserve"> * عدد المشتركين  لخطوط خدمة الانترنت للهاتف النقال لسنة 2025 عدا شركة كورك </t>
  </si>
  <si>
    <t xml:space="preserve"> * عدد أبراج الانترنت لشركات الهاتف النقال لسنة 2025 عدا شركة كورك </t>
  </si>
  <si>
    <t xml:space="preserve"> **  الكثافة الهاتفية = مجموع الخطوط الهاتفية / عدد السكان * 100</t>
  </si>
  <si>
    <t>2025 *</t>
  </si>
  <si>
    <t>* Number of Subscribers Formobile  Internet Except for Korek</t>
  </si>
  <si>
    <t>* Population figures are based on the results of the 2024 General Population and Housing Census</t>
  </si>
  <si>
    <t>*  اعداد السكان هي من نتائج التعداد العام للسكان والمساكن لسنة 2024</t>
  </si>
  <si>
    <t>* Number of Subscribers For Except for Korek</t>
  </si>
  <si>
    <t>**Telephone density= Total of lines/populationˣ100</t>
  </si>
  <si>
    <r>
      <t xml:space="preserve">عدد سكان العراق مع اقليم كردستان لسنة 2024 = </t>
    </r>
    <r>
      <rPr>
        <b/>
        <sz val="11"/>
        <rFont val="Arial"/>
        <family val="2"/>
      </rPr>
      <t>46118793</t>
    </r>
    <r>
      <rPr>
        <b/>
        <sz val="11"/>
        <color theme="1"/>
        <rFont val="Arial"/>
        <family val="2"/>
      </rPr>
      <t xml:space="preserve"> </t>
    </r>
  </si>
  <si>
    <r>
      <t xml:space="preserve">Population of Iraq for 2024 = </t>
    </r>
    <r>
      <rPr>
        <b/>
        <sz val="11"/>
        <rFont val="Arial"/>
        <family val="2"/>
      </rPr>
      <t>46118793</t>
    </r>
    <r>
      <rPr>
        <b/>
        <sz val="11"/>
        <color theme="1"/>
        <rFont val="Arial"/>
        <family val="2"/>
      </rPr>
      <t xml:space="preserve"> </t>
    </r>
  </si>
  <si>
    <t>* Number of  Internet  towers of mobile phone Except for Korek</t>
  </si>
  <si>
    <t xml:space="preserve"> 41,873.8 *</t>
  </si>
  <si>
    <t xml:space="preserve"> * عدد السكان
Population  </t>
  </si>
  <si>
    <t xml:space="preserve"> ** الكثافة الهاتفية لكل 100 شخص 
Telephone density per 100 ** population</t>
  </si>
  <si>
    <t xml:space="preserve"> ** الكثافة الهاتفية لكل 100 شخص = السعة الكلية / عدد السكان * 100   </t>
  </si>
  <si>
    <t>**Telephone density per 100 population=Total capacity / Population*100</t>
  </si>
  <si>
    <t xml:space="preserve">** الكثافة الهاتفية لكل 100 شخص لخطوط الهاتف النقال  
   Telephone density per 100 population for mobile phone lines </t>
  </si>
  <si>
    <t xml:space="preserve">     عدد المشتركين لخطوط الهاتف النقال 
* (زين، اسيا سيل) 
 Number of Subscribers For Mobile phone lines 
(Zain ,Asiacell)</t>
  </si>
  <si>
    <t>عدد المشتركين لخطوط خدمة الانترنت للهاتف النقال 
* (زين، اسيا سيل) 
 Number of Subscribers For mobile  Internet Service Lines 
(Zain ,Asiacell)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</si>
</sst>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6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4"/>
      <color rgb="FFC00000"/>
      <name val="Arial"/>
      <family val="2"/>
    </font>
    <font>
      <sz val="11"/>
      <color rgb="FFC00000"/>
      <name val="Calibri"/>
      <family val="2"/>
      <scheme val="minor"/>
    </font>
    <font>
      <sz val="22"/>
      <color rgb="FFFF0000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16"/>
      <color rgb="FFFF0000"/>
      <name val="Calibri"/>
      <scheme val="minor"/>
    </font>
    <font>
      <sz val="18"/>
      <color rgb="FFFF0000"/>
      <name val="Calibri"/>
      <family val="2"/>
      <scheme val="minor"/>
    </font>
    <font>
      <sz val="36"/>
      <color rgb="FFFF0000"/>
      <name val="Calibri"/>
      <family val="2"/>
      <scheme val="minor"/>
    </font>
    <font>
      <sz val="21"/>
      <color rgb="FF1F1F1F"/>
      <name val="Inherit"/>
    </font>
    <font>
      <sz val="18"/>
      <color rgb="FF1F1F1F"/>
      <name val="Inherit"/>
    </font>
    <font>
      <b/>
      <sz val="13"/>
      <name val="Arial"/>
      <family val="2"/>
    </font>
    <font>
      <b/>
      <sz val="15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28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Alignment="1">
      <alignment vertical="center" readingOrder="2"/>
    </xf>
    <xf numFmtId="0" fontId="3" fillId="0" borderId="0" xfId="0" applyFont="1" applyAlignment="1">
      <alignment horizontal="right" vertical="center" readingOrder="2"/>
    </xf>
    <xf numFmtId="0" fontId="6" fillId="0" borderId="0" xfId="2" applyFont="1" applyBorder="1" applyAlignment="1">
      <alignment horizontal="right" vertical="center" wrapText="1"/>
    </xf>
    <xf numFmtId="0" fontId="6" fillId="0" borderId="0" xfId="2" applyFont="1" applyAlignment="1">
      <alignment horizontal="left" vertical="center" wrapText="1"/>
    </xf>
    <xf numFmtId="0" fontId="6" fillId="0" borderId="4" xfId="2" applyFont="1" applyBorder="1" applyAlignment="1">
      <alignment horizontal="right" vertical="center" wrapText="1"/>
    </xf>
    <xf numFmtId="0" fontId="6" fillId="0" borderId="4" xfId="2" applyFont="1" applyBorder="1" applyAlignment="1">
      <alignment horizontal="left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6" fillId="0" borderId="0" xfId="2" applyFont="1" applyBorder="1" applyAlignment="1">
      <alignment vertical="center" wrapText="1"/>
    </xf>
    <xf numFmtId="0" fontId="2" fillId="0" borderId="0" xfId="2" applyFont="1" applyFill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12" fillId="0" borderId="0" xfId="0" applyFont="1"/>
    <xf numFmtId="0" fontId="13" fillId="0" borderId="0" xfId="0" applyFont="1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right" vertical="center" readingOrder="2"/>
    </xf>
    <xf numFmtId="0" fontId="5" fillId="5" borderId="5" xfId="0" applyFont="1" applyFill="1" applyBorder="1" applyAlignment="1">
      <alignment horizontal="right" vertical="center" readingOrder="2"/>
    </xf>
    <xf numFmtId="0" fontId="5" fillId="0" borderId="5" xfId="0" applyFont="1" applyBorder="1" applyAlignment="1">
      <alignment horizontal="right" vertical="center" readingOrder="2"/>
    </xf>
    <xf numFmtId="0" fontId="5" fillId="0" borderId="6" xfId="0" applyFont="1" applyBorder="1" applyAlignment="1">
      <alignment horizontal="right" vertical="center"/>
    </xf>
    <xf numFmtId="0" fontId="5" fillId="6" borderId="5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0" fillId="5" borderId="0" xfId="0" applyFill="1"/>
    <xf numFmtId="0" fontId="5" fillId="5" borderId="5" xfId="0" applyFont="1" applyFill="1" applyBorder="1" applyAlignment="1">
      <alignment vertical="center"/>
    </xf>
    <xf numFmtId="0" fontId="15" fillId="0" borderId="0" xfId="0" applyFont="1"/>
    <xf numFmtId="0" fontId="5" fillId="2" borderId="0" xfId="0" applyFont="1" applyFill="1" applyAlignment="1">
      <alignment vertical="center"/>
    </xf>
    <xf numFmtId="3" fontId="0" fillId="0" borderId="0" xfId="0" applyNumberFormat="1"/>
    <xf numFmtId="0" fontId="11" fillId="0" borderId="0" xfId="0" applyFont="1" applyBorder="1" applyAlignment="1">
      <alignment vertical="center" wrapText="1"/>
    </xf>
    <xf numFmtId="0" fontId="0" fillId="2" borderId="0" xfId="0" applyFill="1"/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3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14" fillId="2" borderId="0" xfId="0" applyFont="1" applyFill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Alignment="1">
      <alignment horizontal="right" vertical="center" readingOrder="2"/>
    </xf>
    <xf numFmtId="0" fontId="0" fillId="7" borderId="0" xfId="0" applyFill="1"/>
    <xf numFmtId="0" fontId="5" fillId="2" borderId="0" xfId="0" applyFont="1" applyFill="1" applyAlignment="1">
      <alignment horizontal="left" vertical="center"/>
    </xf>
    <xf numFmtId="0" fontId="0" fillId="4" borderId="0" xfId="0" applyFill="1"/>
    <xf numFmtId="164" fontId="5" fillId="2" borderId="0" xfId="0" applyNumberFormat="1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3" fontId="5" fillId="2" borderId="0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Border="1" applyAlignment="1">
      <alignment horizontal="center" vertical="center"/>
    </xf>
    <xf numFmtId="3" fontId="14" fillId="2" borderId="0" xfId="0" applyNumberFormat="1" applyFont="1" applyFill="1" applyAlignment="1">
      <alignment horizontal="center" vertical="center"/>
    </xf>
    <xf numFmtId="164" fontId="14" fillId="2" borderId="0" xfId="0" applyNumberFormat="1" applyFont="1" applyFill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 readingOrder="2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7" fillId="0" borderId="0" xfId="0" applyFont="1"/>
    <xf numFmtId="3" fontId="16" fillId="0" borderId="7" xfId="0" applyNumberFormat="1" applyFont="1" applyBorder="1" applyAlignment="1">
      <alignment horizontal="center" vertical="center"/>
    </xf>
    <xf numFmtId="3" fontId="16" fillId="6" borderId="7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 wrapText="1" readingOrder="2"/>
    </xf>
    <xf numFmtId="0" fontId="6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right" vertical="center"/>
    </xf>
    <xf numFmtId="3" fontId="5" fillId="8" borderId="1" xfId="0" applyNumberFormat="1" applyFont="1" applyFill="1" applyBorder="1" applyAlignment="1">
      <alignment horizontal="center" vertical="center"/>
    </xf>
    <xf numFmtId="0" fontId="0" fillId="8" borderId="0" xfId="0" applyFill="1"/>
    <xf numFmtId="0" fontId="6" fillId="8" borderId="4" xfId="2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vertical="center"/>
    </xf>
    <xf numFmtId="0" fontId="6" fillId="8" borderId="1" xfId="0" applyFont="1" applyFill="1" applyBorder="1" applyAlignment="1">
      <alignment horizontal="right" vertical="center" wrapText="1"/>
    </xf>
    <xf numFmtId="0" fontId="6" fillId="8" borderId="4" xfId="2" applyFont="1" applyFill="1" applyBorder="1" applyAlignment="1">
      <alignment horizontal="right" vertical="center" wrapText="1"/>
    </xf>
    <xf numFmtId="0" fontId="6" fillId="8" borderId="4" xfId="2" applyFont="1" applyFill="1" applyBorder="1" applyAlignment="1">
      <alignment horizontal="center" vertical="center" wrapText="1" readingOrder="2"/>
    </xf>
    <xf numFmtId="0" fontId="6" fillId="8" borderId="4" xfId="2" applyFont="1" applyFill="1" applyBorder="1" applyAlignment="1">
      <alignment horizontal="left" vertical="center" wrapText="1"/>
    </xf>
    <xf numFmtId="1" fontId="5" fillId="8" borderId="1" xfId="0" applyNumberFormat="1" applyFont="1" applyFill="1" applyBorder="1" applyAlignment="1">
      <alignment horizontal="center" vertical="center"/>
    </xf>
    <xf numFmtId="1" fontId="5" fillId="2" borderId="0" xfId="0" applyNumberFormat="1" applyFont="1" applyFill="1" applyAlignment="1">
      <alignment horizontal="center" vertical="center"/>
    </xf>
    <xf numFmtId="0" fontId="6" fillId="8" borderId="1" xfId="0" applyFont="1" applyFill="1" applyBorder="1" applyAlignment="1">
      <alignment vertical="center"/>
    </xf>
    <xf numFmtId="0" fontId="6" fillId="8" borderId="1" xfId="0" applyFont="1" applyFill="1" applyBorder="1" applyAlignment="1">
      <alignment horizontal="right" vertical="center" readingOrder="2"/>
    </xf>
    <xf numFmtId="0" fontId="5" fillId="8" borderId="0" xfId="0" applyFont="1" applyFill="1" applyBorder="1" applyAlignment="1">
      <alignment vertical="center"/>
    </xf>
    <xf numFmtId="3" fontId="5" fillId="8" borderId="0" xfId="0" applyNumberFormat="1" applyFont="1" applyFill="1" applyBorder="1" applyAlignment="1">
      <alignment horizontal="center" vertical="center"/>
    </xf>
    <xf numFmtId="0" fontId="6" fillId="8" borderId="4" xfId="2" applyFont="1" applyFill="1" applyBorder="1" applyAlignment="1">
      <alignment horizontal="center" vertical="center" wrapText="1"/>
    </xf>
    <xf numFmtId="0" fontId="7" fillId="0" borderId="0" xfId="2" applyFont="1" applyBorder="1" applyAlignment="1">
      <alignment horizontal="right" vertical="center" wrapText="1"/>
    </xf>
    <xf numFmtId="0" fontId="18" fillId="0" borderId="0" xfId="0" applyFont="1"/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164" fontId="8" fillId="2" borderId="0" xfId="0" applyNumberFormat="1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right" vertical="center" readingOrder="2"/>
    </xf>
    <xf numFmtId="0" fontId="8" fillId="8" borderId="1" xfId="0" applyFont="1" applyFill="1" applyBorder="1" applyAlignment="1">
      <alignment horizontal="right" vertical="center"/>
    </xf>
    <xf numFmtId="0" fontId="8" fillId="8" borderId="1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3" fontId="5" fillId="2" borderId="1" xfId="0" applyNumberFormat="1" applyFont="1" applyFill="1" applyBorder="1" applyAlignment="1">
      <alignment horizontal="center" vertical="center"/>
    </xf>
    <xf numFmtId="0" fontId="7" fillId="8" borderId="4" xfId="2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right" vertical="center" readingOrder="2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/>
    </xf>
    <xf numFmtId="3" fontId="8" fillId="2" borderId="0" xfId="0" applyNumberFormat="1" applyFont="1" applyFill="1" applyAlignment="1">
      <alignment horizontal="center" vertical="center" wrapText="1"/>
    </xf>
    <xf numFmtId="0" fontId="8" fillId="8" borderId="1" xfId="0" applyFont="1" applyFill="1" applyBorder="1" applyAlignment="1">
      <alignment vertical="center"/>
    </xf>
    <xf numFmtId="3" fontId="8" fillId="8" borderId="1" xfId="0" applyNumberFormat="1" applyFont="1" applyFill="1" applyBorder="1" applyAlignment="1">
      <alignment horizontal="center" vertical="center"/>
    </xf>
    <xf numFmtId="164" fontId="17" fillId="0" borderId="0" xfId="0" applyNumberFormat="1" applyFont="1"/>
    <xf numFmtId="0" fontId="6" fillId="2" borderId="3" xfId="2" applyFont="1" applyFill="1" applyBorder="1" applyAlignment="1">
      <alignment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7" fillId="8" borderId="1" xfId="0" applyFont="1" applyFill="1" applyBorder="1" applyAlignment="1">
      <alignment vertical="center"/>
    </xf>
    <xf numFmtId="0" fontId="8" fillId="0" borderId="0" xfId="0" applyFont="1" applyAlignment="1">
      <alignment horizontal="center"/>
    </xf>
    <xf numFmtId="0" fontId="19" fillId="0" borderId="0" xfId="0" applyFont="1"/>
    <xf numFmtId="0" fontId="14" fillId="2" borderId="0" xfId="0" applyFont="1" applyFill="1" applyAlignment="1">
      <alignment vertical="center"/>
    </xf>
    <xf numFmtId="3" fontId="5" fillId="2" borderId="0" xfId="0" applyNumberFormat="1" applyFont="1" applyFill="1" applyAlignment="1">
      <alignment horizontal="right" vertical="center"/>
    </xf>
    <xf numFmtId="164" fontId="8" fillId="8" borderId="1" xfId="0" applyNumberFormat="1" applyFont="1" applyFill="1" applyBorder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3" fontId="6" fillId="8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20" fillId="0" borderId="0" xfId="0" applyFont="1"/>
    <xf numFmtId="0" fontId="14" fillId="2" borderId="0" xfId="0" applyFont="1" applyFill="1" applyBorder="1" applyAlignment="1">
      <alignment horizontal="right" vertical="center"/>
    </xf>
    <xf numFmtId="3" fontId="14" fillId="2" borderId="0" xfId="0" applyNumberFormat="1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3" fontId="14" fillId="8" borderId="1" xfId="0" applyNumberFormat="1" applyFont="1" applyFill="1" applyBorder="1" applyAlignment="1">
      <alignment horizontal="center" vertical="center"/>
    </xf>
    <xf numFmtId="165" fontId="14" fillId="8" borderId="1" xfId="0" applyNumberFormat="1" applyFont="1" applyFill="1" applyBorder="1" applyAlignment="1">
      <alignment horizontal="center" vertical="center"/>
    </xf>
    <xf numFmtId="0" fontId="6" fillId="0" borderId="4" xfId="2" applyFont="1" applyBorder="1" applyAlignment="1">
      <alignment horizontal="left" vertical="center" wrapText="1"/>
    </xf>
    <xf numFmtId="0" fontId="7" fillId="8" borderId="2" xfId="2" applyFont="1" applyFill="1" applyBorder="1" applyAlignment="1">
      <alignment horizontal="center" vertical="center" wrapText="1"/>
    </xf>
    <xf numFmtId="0" fontId="7" fillId="8" borderId="4" xfId="2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6" fillId="0" borderId="4" xfId="2" applyFont="1" applyBorder="1" applyAlignment="1">
      <alignment horizontal="right" vertical="center" wrapText="1"/>
    </xf>
    <xf numFmtId="165" fontId="8" fillId="2" borderId="0" xfId="0" applyNumberFormat="1" applyFont="1" applyFill="1" applyAlignment="1">
      <alignment horizontal="center" vertical="center"/>
    </xf>
    <xf numFmtId="165" fontId="8" fillId="2" borderId="7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right" vertical="center" wrapText="1"/>
    </xf>
    <xf numFmtId="0" fontId="8" fillId="2" borderId="0" xfId="0" applyFont="1" applyFill="1" applyBorder="1" applyAlignment="1">
      <alignment vertical="center"/>
    </xf>
    <xf numFmtId="3" fontId="8" fillId="2" borderId="0" xfId="0" applyNumberFormat="1" applyFont="1" applyFill="1" applyBorder="1" applyAlignment="1">
      <alignment horizontal="center" vertical="center"/>
    </xf>
    <xf numFmtId="0" fontId="8" fillId="8" borderId="4" xfId="0" applyFont="1" applyFill="1" applyBorder="1" applyAlignment="1">
      <alignment vertical="center"/>
    </xf>
    <xf numFmtId="3" fontId="8" fillId="8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vertical="center" wrapText="1"/>
    </xf>
    <xf numFmtId="0" fontId="25" fillId="8" borderId="1" xfId="2" applyFont="1" applyFill="1" applyBorder="1" applyAlignment="1">
      <alignment horizontal="center" vertical="center" wrapText="1"/>
    </xf>
    <xf numFmtId="0" fontId="25" fillId="8" borderId="1" xfId="2" applyFont="1" applyFill="1" applyBorder="1" applyAlignment="1">
      <alignment horizontal="left" vertical="center" wrapText="1"/>
    </xf>
    <xf numFmtId="0" fontId="25" fillId="8" borderId="1" xfId="2" applyFont="1" applyFill="1" applyBorder="1" applyAlignment="1">
      <alignment horizontal="right" vertical="center" wrapText="1"/>
    </xf>
    <xf numFmtId="0" fontId="26" fillId="0" borderId="4" xfId="2" applyFont="1" applyBorder="1" applyAlignment="1">
      <alignment horizontal="right" vertical="center" wrapText="1"/>
    </xf>
    <xf numFmtId="0" fontId="26" fillId="0" borderId="4" xfId="2" applyFont="1" applyBorder="1" applyAlignment="1">
      <alignment horizontal="center" vertical="center" wrapText="1"/>
    </xf>
    <xf numFmtId="0" fontId="26" fillId="0" borderId="4" xfId="2" applyFont="1" applyBorder="1" applyAlignment="1">
      <alignment horizontal="left" vertical="center" wrapText="1"/>
    </xf>
    <xf numFmtId="0" fontId="0" fillId="0" borderId="0" xfId="0" applyAlignment="1">
      <alignment horizontal="left" vertical="top"/>
    </xf>
    <xf numFmtId="0" fontId="27" fillId="2" borderId="0" xfId="0" applyFont="1" applyFill="1" applyAlignment="1">
      <alignment vertical="center"/>
    </xf>
    <xf numFmtId="3" fontId="27" fillId="2" borderId="0" xfId="0" applyNumberFormat="1" applyFont="1" applyFill="1" applyAlignment="1">
      <alignment horizontal="center" vertical="center"/>
    </xf>
    <xf numFmtId="0" fontId="10" fillId="3" borderId="0" xfId="2" applyFont="1" applyFill="1" applyBorder="1" applyAlignment="1">
      <alignment vertical="center" wrapText="1" readingOrder="2"/>
    </xf>
    <xf numFmtId="0" fontId="25" fillId="8" borderId="1" xfId="0" applyFont="1" applyFill="1" applyBorder="1" applyAlignment="1">
      <alignment vertical="center"/>
    </xf>
    <xf numFmtId="0" fontId="25" fillId="8" borderId="1" xfId="0" applyFont="1" applyFill="1" applyBorder="1" applyAlignment="1">
      <alignment horizontal="center" vertical="center" wrapText="1"/>
    </xf>
    <xf numFmtId="0" fontId="27" fillId="8" borderId="1" xfId="0" applyFont="1" applyFill="1" applyBorder="1" applyAlignment="1">
      <alignment vertical="center"/>
    </xf>
    <xf numFmtId="3" fontId="27" fillId="8" borderId="1" xfId="0" applyNumberFormat="1" applyFont="1" applyFill="1" applyBorder="1" applyAlignment="1">
      <alignment horizontal="center" vertical="center"/>
    </xf>
    <xf numFmtId="1" fontId="28" fillId="8" borderId="1" xfId="0" applyNumberFormat="1" applyFont="1" applyFill="1" applyBorder="1" applyAlignment="1">
      <alignment horizontal="center" vertical="center"/>
    </xf>
    <xf numFmtId="3" fontId="0" fillId="0" borderId="0" xfId="0" applyNumberFormat="1"/>
    <xf numFmtId="0" fontId="3" fillId="0" borderId="0" xfId="0" applyFont="1" applyAlignment="1">
      <alignment horizontal="right" vertical="center" readingOrder="2"/>
    </xf>
    <xf numFmtId="165" fontId="5" fillId="2" borderId="0" xfId="0" applyNumberFormat="1" applyFont="1" applyFill="1" applyAlignment="1">
      <alignment horizontal="center" vertical="center"/>
    </xf>
    <xf numFmtId="0" fontId="10" fillId="0" borderId="0" xfId="0" applyFont="1" applyBorder="1" applyAlignment="1">
      <alignment horizontal="right" vertical="center" wrapText="1" readingOrder="2"/>
    </xf>
    <xf numFmtId="0" fontId="15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3" fillId="0" borderId="0" xfId="0" applyFont="1" applyAlignment="1">
      <alignment horizontal="left" vertical="center"/>
    </xf>
    <xf numFmtId="0" fontId="11" fillId="0" borderId="0" xfId="0" applyFont="1" applyBorder="1" applyAlignment="1">
      <alignment horizontal="right" vertical="center" wrapText="1" readingOrder="2"/>
    </xf>
    <xf numFmtId="0" fontId="11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8" fillId="0" borderId="0" xfId="0" applyFont="1" applyAlignment="1">
      <alignment horizontal="right" vertical="center" wrapText="1"/>
    </xf>
    <xf numFmtId="0" fontId="2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right" vertical="center" wrapText="1" readingOrder="2"/>
    </xf>
    <xf numFmtId="0" fontId="7" fillId="0" borderId="0" xfId="0" applyFont="1" applyBorder="1" applyAlignment="1">
      <alignment horizontal="right" vertical="center" wrapText="1" readingOrder="2"/>
    </xf>
    <xf numFmtId="0" fontId="7" fillId="0" borderId="0" xfId="2" applyFont="1" applyBorder="1" applyAlignment="1">
      <alignment horizontal="righ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 readingOrder="2"/>
    </xf>
    <xf numFmtId="0" fontId="8" fillId="8" borderId="4" xfId="0" applyFont="1" applyFill="1" applyBorder="1" applyAlignment="1">
      <alignment horizontal="center" vertical="center" wrapText="1" readingOrder="2"/>
    </xf>
    <xf numFmtId="0" fontId="8" fillId="8" borderId="2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left" vertical="center"/>
    </xf>
    <xf numFmtId="0" fontId="8" fillId="8" borderId="4" xfId="0" applyFont="1" applyFill="1" applyBorder="1" applyAlignment="1">
      <alignment horizontal="left" vertical="center"/>
    </xf>
    <xf numFmtId="0" fontId="23" fillId="0" borderId="0" xfId="0" applyFont="1" applyAlignment="1">
      <alignment horizontal="center" vertical="center" wrapText="1"/>
    </xf>
    <xf numFmtId="0" fontId="6" fillId="8" borderId="2" xfId="2" applyFont="1" applyFill="1" applyBorder="1" applyAlignment="1">
      <alignment horizontal="center" vertical="center" wrapText="1"/>
    </xf>
    <xf numFmtId="0" fontId="6" fillId="8" borderId="4" xfId="2" applyFont="1" applyFill="1" applyBorder="1" applyAlignment="1">
      <alignment horizontal="center" vertical="center" wrapText="1"/>
    </xf>
    <xf numFmtId="0" fontId="7" fillId="8" borderId="2" xfId="2" applyFont="1" applyFill="1" applyBorder="1" applyAlignment="1">
      <alignment horizontal="right" vertical="center" wrapText="1" readingOrder="2"/>
    </xf>
    <xf numFmtId="0" fontId="7" fillId="8" borderId="4" xfId="2" applyFont="1" applyFill="1" applyBorder="1" applyAlignment="1">
      <alignment horizontal="right" vertical="center" wrapText="1" readingOrder="2"/>
    </xf>
    <xf numFmtId="0" fontId="5" fillId="0" borderId="0" xfId="2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 wrapText="1"/>
    </xf>
    <xf numFmtId="0" fontId="7" fillId="8" borderId="2" xfId="2" applyFont="1" applyFill="1" applyBorder="1" applyAlignment="1">
      <alignment horizontal="center" vertical="center" wrapText="1"/>
    </xf>
    <xf numFmtId="0" fontId="7" fillId="8" borderId="4" xfId="2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7" fillId="8" borderId="2" xfId="2" applyFont="1" applyFill="1" applyBorder="1" applyAlignment="1">
      <alignment horizontal="left" vertical="center" wrapText="1"/>
    </xf>
    <xf numFmtId="0" fontId="7" fillId="8" borderId="4" xfId="2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10" fillId="0" borderId="0" xfId="0" applyFont="1" applyBorder="1" applyAlignment="1">
      <alignment horizontal="right" vertical="center" wrapText="1" readingOrder="2"/>
    </xf>
    <xf numFmtId="0" fontId="26" fillId="0" borderId="0" xfId="2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2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9" fillId="0" borderId="0" xfId="0" applyFont="1" applyAlignment="1"/>
    <xf numFmtId="0" fontId="6" fillId="8" borderId="3" xfId="2" applyFont="1" applyFill="1" applyBorder="1" applyAlignment="1">
      <alignment horizontal="center" vertical="center" wrapText="1"/>
    </xf>
    <xf numFmtId="0" fontId="6" fillId="8" borderId="2" xfId="2" applyFont="1" applyFill="1" applyBorder="1" applyAlignment="1">
      <alignment horizontal="left" vertical="center" wrapText="1"/>
    </xf>
    <xf numFmtId="0" fontId="6" fillId="8" borderId="4" xfId="2" applyFont="1" applyFill="1" applyBorder="1" applyAlignment="1">
      <alignment horizontal="left" vertical="center" wrapText="1"/>
    </xf>
    <xf numFmtId="0" fontId="6" fillId="8" borderId="2" xfId="2" applyFont="1" applyFill="1" applyBorder="1" applyAlignment="1">
      <alignment horizontal="right" vertical="center" wrapText="1"/>
    </xf>
    <xf numFmtId="0" fontId="6" fillId="8" borderId="4" xfId="2" applyFont="1" applyFill="1" applyBorder="1" applyAlignment="1">
      <alignment horizontal="right" vertical="center" wrapText="1"/>
    </xf>
    <xf numFmtId="0" fontId="6" fillId="0" borderId="0" xfId="2" applyFont="1" applyAlignment="1">
      <alignment horizontal="left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4" xfId="2" applyFont="1" applyBorder="1" applyAlignment="1">
      <alignment horizontal="right" vertical="center" wrapText="1"/>
    </xf>
    <xf numFmtId="0" fontId="8" fillId="2" borderId="2" xfId="0" applyFont="1" applyFill="1" applyBorder="1" applyAlignment="1">
      <alignment horizontal="righ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center" wrapText="1"/>
    </xf>
    <xf numFmtId="0" fontId="6" fillId="2" borderId="0" xfId="2" applyFont="1" applyFill="1" applyBorder="1" applyAlignment="1">
      <alignment horizontal="center" vertical="center" wrapText="1"/>
    </xf>
    <xf numFmtId="0" fontId="6" fillId="0" borderId="4" xfId="2" applyFont="1" applyBorder="1" applyAlignment="1">
      <alignment horizontal="left" vertical="center" wrapText="1"/>
    </xf>
    <xf numFmtId="0" fontId="7" fillId="8" borderId="2" xfId="2" applyFont="1" applyFill="1" applyBorder="1" applyAlignment="1">
      <alignment horizontal="center" vertical="center" wrapText="1" readingOrder="1"/>
    </xf>
    <xf numFmtId="0" fontId="7" fillId="8" borderId="4" xfId="2" applyFont="1" applyFill="1" applyBorder="1" applyAlignment="1">
      <alignment horizontal="center" vertical="center" wrapText="1" readingOrder="1"/>
    </xf>
    <xf numFmtId="0" fontId="10" fillId="0" borderId="0" xfId="2" applyFont="1" applyBorder="1" applyAlignment="1">
      <alignment horizontal="right" vertical="center" wrapText="1"/>
    </xf>
    <xf numFmtId="0" fontId="10" fillId="0" borderId="0" xfId="2" applyFont="1" applyAlignment="1">
      <alignment horizontal="left" vertical="center" wrapText="1"/>
    </xf>
    <xf numFmtId="0" fontId="2" fillId="2" borderId="0" xfId="2" applyFont="1" applyFill="1" applyBorder="1" applyAlignment="1">
      <alignment horizontal="center" vertical="center" wrapText="1"/>
    </xf>
    <xf numFmtId="0" fontId="6" fillId="0" borderId="0" xfId="2" applyFont="1" applyBorder="1" applyAlignment="1">
      <alignment horizontal="right" vertical="center" wrapText="1"/>
    </xf>
    <xf numFmtId="0" fontId="6" fillId="8" borderId="2" xfId="2" applyFont="1" applyFill="1" applyBorder="1" applyAlignment="1">
      <alignment horizontal="right" vertical="center" wrapText="1" readingOrder="1"/>
    </xf>
    <xf numFmtId="0" fontId="6" fillId="8" borderId="4" xfId="2" applyFont="1" applyFill="1" applyBorder="1" applyAlignment="1">
      <alignment horizontal="right" vertical="center" wrapText="1" readingOrder="1"/>
    </xf>
    <xf numFmtId="0" fontId="10" fillId="3" borderId="0" xfId="2" applyFont="1" applyFill="1" applyBorder="1" applyAlignment="1">
      <alignment horizontal="left" vertical="center" wrapText="1" readingOrder="1"/>
    </xf>
    <xf numFmtId="0" fontId="10" fillId="3" borderId="0" xfId="2" applyFont="1" applyFill="1" applyBorder="1" applyAlignment="1">
      <alignment horizontal="right" vertical="center" wrapText="1" readingOrder="2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right" vertical="center" wrapText="1"/>
    </xf>
    <xf numFmtId="0" fontId="11" fillId="0" borderId="0" xfId="0" applyFont="1" applyAlignment="1">
      <alignment horizontal="left" vertical="top" wrapText="1"/>
    </xf>
  </cellXfs>
  <cellStyles count="10">
    <cellStyle name="Normal" xfId="0" builtinId="0"/>
    <cellStyle name="Normal 2" xfId="2"/>
    <cellStyle name="Normal 2 2" xfId="3"/>
    <cellStyle name="Normal 2 4" xfId="4"/>
    <cellStyle name="Normal 2 5" xfId="5"/>
    <cellStyle name="Normal 2 8" xfId="6"/>
    <cellStyle name="Normal 3" xfId="1"/>
    <cellStyle name="Normal 5" xfId="7"/>
    <cellStyle name="Normal 6" xfId="8"/>
    <cellStyle name="Normal 9" xfId="9"/>
  </cellStyles>
  <dxfs count="136"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</dxf>
    <dxf>
      <font>
        <b/>
        <strike val="0"/>
        <outline val="0"/>
        <shadow val="0"/>
        <u val="none"/>
        <vertAlign val="baseline"/>
        <sz val="14"/>
        <color auto="1"/>
        <name val="Arial"/>
        <scheme val="none"/>
      </font>
      <numFmt numFmtId="3" formatCode="#,##0"/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</dxf>
    <dxf>
      <font>
        <b/>
        <strike val="0"/>
        <outline val="0"/>
        <shadow val="0"/>
        <u val="none"/>
        <vertAlign val="baseline"/>
        <sz val="14"/>
        <color rgb="FF000000"/>
        <name val="Arial"/>
        <scheme val="none"/>
      </font>
    </dxf>
    <dxf>
      <border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solid">
          <fgColor indexed="64"/>
          <bgColor theme="8" tint="0.59999389629810485"/>
        </patternFill>
      </fill>
      <alignment horizontal="general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3"/>
        <color theme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3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3"/>
        <color theme="1"/>
        <name val="Arial"/>
        <scheme val="none"/>
      </font>
    </dxf>
    <dxf>
      <font>
        <b/>
        <strike val="0"/>
        <outline val="0"/>
        <shadow val="0"/>
        <u val="none"/>
        <vertAlign val="baseline"/>
        <sz val="13"/>
        <color theme="1"/>
        <name val="Arial"/>
        <scheme val="none"/>
      </font>
    </dxf>
    <dxf>
      <border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solid">
          <fgColor indexed="64"/>
          <bgColor theme="8" tint="0.59999389629810485"/>
        </patternFill>
      </fill>
      <alignment horizontal="general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name val="Arial"/>
        <scheme val="none"/>
      </font>
    </dxf>
    <dxf>
      <font>
        <b/>
        <strike val="0"/>
        <outline val="0"/>
        <shadow val="0"/>
        <u val="none"/>
        <vertAlign val="baseline"/>
        <sz val="12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name val="Arial"/>
        <scheme val="none"/>
      </font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</dxf>
    <dxf>
      <border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solid">
          <fgColor indexed="64"/>
          <bgColor theme="8" tint="0.59999389629810485"/>
        </patternFill>
      </fill>
      <alignment horizontal="general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8" tint="0.59999389629810485"/>
        </patternFill>
      </fill>
      <alignment horizontal="general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numFmt numFmtId="3" formatCode="#,##0"/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numFmt numFmtId="3" formatCode="#,##0"/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numFmt numFmtId="3" formatCode="#,##0"/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</dxf>
    <dxf>
      <border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solid">
          <fgColor indexed="64"/>
          <bgColor theme="8" tint="0.59999389629810485"/>
        </patternFill>
      </fill>
      <alignment horizontal="general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numFmt numFmtId="3" formatCode="#,##0"/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rgb="FF000000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Arial"/>
        <scheme val="none"/>
      </font>
      <alignment horizontal="center" vertical="center" textRotation="0" indent="0" justifyLastLine="0" shrinkToFit="0"/>
    </dxf>
    <dxf>
      <border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4"/>
        <color auto="1"/>
        <name val="Arial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Arial"/>
        <scheme val="none"/>
      </font>
      <alignment horizontal="center" vertical="center" textRotation="0" indent="0" justifyLastLine="0" shrinkToFit="0"/>
    </dxf>
    <dxf>
      <font>
        <strike val="0"/>
        <outline val="0"/>
        <shadow val="0"/>
        <u val="none"/>
        <vertAlign val="baseline"/>
        <sz val="14"/>
        <color auto="1"/>
        <name val="Arial"/>
        <scheme val="none"/>
      </font>
      <alignment horizontal="center" vertical="center" textRotation="0" indent="0" justifyLastLine="0" shrinkToFit="0"/>
    </dxf>
    <dxf>
      <border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4"/>
        <color auto="1"/>
        <name val="Arial"/>
        <scheme val="none"/>
      </font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4"/>
        <name val="Arial"/>
        <scheme val="none"/>
      </font>
      <fill>
        <patternFill patternType="solid">
          <fgColor indexed="64"/>
          <bgColor theme="8" tint="0.59999389629810485"/>
        </patternFill>
      </fill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solid">
          <fgColor indexed="64"/>
          <bgColor theme="8" tint="0.59999389629810485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/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general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right" vertical="center" textRotation="0" wrapText="0" indent="0" justifyLastLine="0" shrinkToFit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8" tint="0.59999389629810485"/>
        </patternFill>
      </fill>
    </dxf>
  </dxfs>
  <tableStyles count="1" defaultTableStyle="Table Style 1" defaultPivotStyle="PivotStyleLight16">
    <tableStyle name="Table Style 1" pivot="0" count="0"/>
  </tableStyles>
  <colors>
    <mruColors>
      <color rgb="FFF8EDEC"/>
      <color rgb="FF1A8065"/>
      <color rgb="FFF44E52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ddddd\D\&#1601;&#1575;&#1610;&#1604;%20&#1575;&#1604;&#1575;&#1578;&#1589;&#1575;&#1604;&#1575;&#1578;\&#1575;&#1578;&#1589;&#1575;&#1604;&#1575;&#1578;%202020\&#1578;&#1602;&#1585;&#1610;&#1585;%20&#1575;&#1604;&#1575;&#1578;&#1589;&#1575;&#1604;&#1575;&#1578;%20&#1608;&#1575;&#1604;&#1576;&#1585;&#1610;&#1583;%20&#1604;&#1587;&#1606;&#1577;%202020\&#1578;&#1602;&#1585;&#1610;&#1585;%20&#1575;&#1604;&#1575;&#1578;&#1589;&#1575;&#1604;&#1575;&#1578;%20&#1608;&#1575;&#1604;&#1576;&#1585;&#1610;&#1583;%20&#1604;&#1587;&#1606;&#1577;%202018\&#1580;&#1583;&#1575;&#1608;&#1604;%20&#1578;&#1602;&#1585;&#1610;&#1585;%20&#1575;&#1604;&#1575;&#1578;&#1589;&#1575;&#1604;&#1575;&#1578;%20&#1608;&#1575;&#1604;&#1576;&#1585;&#1610;&#1583;%20&#1604;&#1587;&#1606;&#1577;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ج1"/>
      <sheetName val="شكل 1و2"/>
      <sheetName val="ج2"/>
      <sheetName val="ج3"/>
      <sheetName val="ج4"/>
      <sheetName val="ج5"/>
      <sheetName val="ج6"/>
      <sheetName val="ج7"/>
      <sheetName val="ج8"/>
      <sheetName val="ج9"/>
      <sheetName val="ج10"/>
      <sheetName val="ج11"/>
      <sheetName val="ج12"/>
      <sheetName val="ج13"/>
      <sheetName val="جدول 14"/>
      <sheetName val="ج15"/>
      <sheetName val="ج16"/>
      <sheetName val="ج17"/>
      <sheetName val="18ج"/>
      <sheetName val="ج19"/>
      <sheetName val="ج20"/>
      <sheetName val="ج21"/>
      <sheetName val="ورقة1"/>
      <sheetName val="ورقة2"/>
      <sheetName val="رسم بيان صحفي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1">
          <cell r="A11">
            <v>2013</v>
          </cell>
          <cell r="B11">
            <v>329</v>
          </cell>
        </row>
        <row r="12">
          <cell r="A12">
            <v>2014</v>
          </cell>
          <cell r="B12">
            <v>323</v>
          </cell>
        </row>
        <row r="13">
          <cell r="A13">
            <v>2015</v>
          </cell>
          <cell r="B13">
            <v>321</v>
          </cell>
        </row>
        <row r="14">
          <cell r="A14">
            <v>2016</v>
          </cell>
          <cell r="B14">
            <v>264</v>
          </cell>
        </row>
        <row r="15">
          <cell r="A15">
            <v>2017</v>
          </cell>
          <cell r="B15">
            <v>276</v>
          </cell>
        </row>
      </sheetData>
      <sheetData sheetId="24"/>
    </sheetDataSet>
  </externalBook>
</externalLink>
</file>

<file path=xl/tables/table1.xml><?xml version="1.0" encoding="utf-8"?>
<table xmlns="http://schemas.openxmlformats.org/spreadsheetml/2006/main" id="1" name="Table1" displayName="Table1" ref="A4:E11" totalsRowShown="0" headerRowDxfId="135" dataDxfId="133" headerRowBorderDxfId="134">
  <tableColumns count="5">
    <tableColumn id="1" name="السنة _x000a_Year" dataDxfId="132"/>
    <tableColumn id="2" name="عدد المشتركين لخطوط الهاتف النقال  ( زين ، اسيا سيل ) (بالالف)_x000a_ Number of Subscribers For Mobile phone lines _x000a_(1000) (Zain ,Asiacell)  " dataDxfId="131"/>
    <tableColumn id="3" name=" السعة الكلية لشبكة النفاذ الضوئي (بالالف)_x000a_Total capacity of the Fiber to the Home (FTTH) network _x000a_( 1000) _x000a_" dataDxfId="130"/>
    <tableColumn id="4" name="المكاتب البريدية_x000a_ No. of post office" dataDxfId="129"/>
    <tableColumn id="5" name="الصناديق البريدية الكلية _x000a_No. of post box " dataDxfId="12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4" name="Table4" displayName="Table4" ref="A6:F22" headerRowDxfId="127" dataDxfId="126">
  <autoFilter ref="A6:F22"/>
  <tableColumns count="6">
    <tableColumn id="1" name="Column1" totalsRowLabel="Total" dataDxfId="125"/>
    <tableColumn id="2" name="Column2" dataDxfId="124"/>
    <tableColumn id="3" name="Column182" dataDxfId="123"/>
    <tableColumn id="18" name="Column18" dataDxfId="122"/>
    <tableColumn id="23" name="Column192" dataDxfId="121"/>
    <tableColumn id="20" name="Column20" totalsRowFunction="count" dataDxfId="12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22" name="Table111523" displayName="Table111523" ref="A6:D22" totalsRowShown="0" headerRowDxfId="119" dataDxfId="117" headerRowBorderDxfId="118">
  <tableColumns count="4">
    <tableColumn id="1" name="Column1" dataDxfId="116"/>
    <tableColumn id="9" name="Column6" dataDxfId="115"/>
    <tableColumn id="4" name="Column8" dataDxfId="114"/>
    <tableColumn id="5" name="Column9" dataDxfId="11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6" name="Table6" displayName="Table6" ref="A4:C10" totalsRowShown="0" headerRowDxfId="112" dataDxfId="110" headerRowBorderDxfId="111">
  <tableColumns count="3">
    <tableColumn id="1" name="السنة_x000a_Year" dataDxfId="109"/>
    <tableColumn id="2" name=" عدد المشتركين لخطوط الهاتف النقال_x000a_ (زين، اسيا سيل، كورك)_x000a_  Number of Subscribers For mobile lines _x000a_(Zain ,Asiacell, Korek)" dataDxfId="108"/>
    <tableColumn id="3" name="** الكثافة الهاتفية لكل 100 شخص لخطوط الهاتف النقال  _x000a_   Telephone density per 100 population for mobile phone lines " dataDxfId="107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7" name="Table7" displayName="Table7" ref="A4:B10" totalsRowShown="0" headerRowDxfId="106" dataDxfId="104" headerRowBorderDxfId="105">
  <tableColumns count="2">
    <tableColumn id="1" name="السنة_x000a_Year" dataDxfId="103"/>
    <tableColumn id="2" name=" عدد المشتركين الفعلي لخطوط الهاتف اللاسلكي للشركة العامة للاتصالات والمعلوماتية (شركة النخيل)_x000a_ Number of Subscribers For wireless Phone Lines for the general company for communications and Informatics _x000a_(Alnakhil)" dataDxfId="10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8" name="Table8" displayName="Table8" ref="A5:D25" totalsRowShown="0" headerRowDxfId="101" headerRowBorderDxfId="100">
  <tableColumns count="4">
    <tableColumn id="1" name="Column1"/>
    <tableColumn id="2" name="Column2" dataDxfId="99"/>
    <tableColumn id="3" name="Column3" dataDxfId="98"/>
    <tableColumn id="4" name="Column4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9" name="Table810" displayName="Table810" ref="A5:C25" totalsRowShown="0" headerRowDxfId="97" headerRowBorderDxfId="96">
  <tableColumns count="3">
    <tableColumn id="1" name="Column1"/>
    <tableColumn id="2" name="Column2" dataDxfId="95"/>
    <tableColumn id="4" name="Column4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10" name="Table10" displayName="Table10" ref="A6:K15" totalsRowShown="0" dataDxfId="94">
  <tableColumns count="11">
    <tableColumn id="1" name="Column1" dataDxfId="93" totalsRowDxfId="92"/>
    <tableColumn id="2" name="Column2" dataDxfId="91" totalsRowDxfId="90"/>
    <tableColumn id="3" name="Column3" dataDxfId="89" totalsRowDxfId="88">
      <calculatedColumnFormula>Table10[[#This Row],[Column2]]/B15*100</calculatedColumnFormula>
    </tableColumn>
    <tableColumn id="4" name="Column4" dataDxfId="87" totalsRowDxfId="86"/>
    <tableColumn id="5" name="Column5" dataDxfId="85" totalsRowDxfId="84"/>
    <tableColumn id="6" name="Column6" dataDxfId="83" totalsRowDxfId="82"/>
    <tableColumn id="7" name="Column7" dataDxfId="81" totalsRowDxfId="80"/>
    <tableColumn id="8" name="Column8" dataDxfId="79" totalsRowDxfId="78"/>
    <tableColumn id="9" name="Column9" dataDxfId="77" totalsRowDxfId="76"/>
    <tableColumn id="10" name="Column10" dataDxfId="75" totalsRowDxfId="74"/>
    <tableColumn id="11" name="Column11" dataDxfId="73" totalsRowDxfId="72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3" name="Table104" displayName="Table104" ref="A6:K15" totalsRowShown="0" dataDxfId="71">
  <tableColumns count="11">
    <tableColumn id="1" name="Column1" dataDxfId="70" totalsRowDxfId="69"/>
    <tableColumn id="2" name="Column2" dataDxfId="68" totalsRowDxfId="67"/>
    <tableColumn id="3" name="Column3" dataDxfId="66" totalsRowDxfId="65">
      <calculatedColumnFormula>Table104[[#This Row],[Column2]]/B15*100</calculatedColumnFormula>
    </tableColumn>
    <tableColumn id="4" name="Column4" dataDxfId="64"/>
    <tableColumn id="5" name="Column52" dataDxfId="63"/>
    <tableColumn id="6" name="Column63" dataDxfId="62"/>
    <tableColumn id="10" name="عمود1" dataDxfId="61"/>
    <tableColumn id="12" name="عمود2"/>
    <tableColumn id="8" name="Column8" dataDxfId="60"/>
    <tableColumn id="9" name="Column9" dataDxfId="59"/>
    <tableColumn id="11" name="Column11" dataDxfId="58" totalsRowDxfId="57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1" name="Table11" displayName="Table11" ref="A4:E24" totalsRowShown="0" headerRowDxfId="56" dataDxfId="54" headerRowBorderDxfId="55">
  <tableColumns count="5">
    <tableColumn id="1" name="المحافظة" dataDxfId="53"/>
    <tableColumn id="2" name="رسائل عادية_x000a_Letters" dataDxfId="52"/>
    <tableColumn id="3" name="مسجلة محلية_x000a_Locally recorded" dataDxfId="51"/>
    <tableColumn id="4" name="المجموع_x000a_Total" dataDxfId="50">
      <calculatedColumnFormula>SUM(B5:C5)</calculatedColumnFormula>
    </tableColumn>
    <tableColumn id="5" name="Governorate" dataDxfId="49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2" name="Table1113" displayName="Table1113" ref="A4:F24" totalsRowShown="0" headerRowDxfId="48" dataDxfId="46" headerRowBorderDxfId="47">
  <tableColumns count="6">
    <tableColumn id="1" name="المحافظة" dataDxfId="45"/>
    <tableColumn id="2" name="رسائل عادية_x000a_Letters" dataDxfId="44"/>
    <tableColumn id="6" name="مطبوعات عادية_x000a_publications" dataDxfId="43"/>
    <tableColumn id="3" name="مسجلة محلية_x000a_Locally recorded" dataDxfId="42"/>
    <tableColumn id="4" name="المجموع_x000a_Total" dataDxfId="41">
      <calculatedColumnFormula>SUM(D5)</calculatedColumnFormula>
    </tableColumn>
    <tableColumn id="5" name="Governorate" dataDxfId="40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3" name="Table1114" displayName="Table1114" ref="A4:E20" totalsRowShown="0" headerRowDxfId="39" dataDxfId="37" headerRowBorderDxfId="38">
  <tableColumns count="5">
    <tableColumn id="1" name="المحافظة" dataDxfId="36"/>
    <tableColumn id="2" name="المؤجرة_x000a_Rented" dataDxfId="35"/>
    <tableColumn id="3" name="الشاغرة_x000a_Empty" dataDxfId="34"/>
    <tableColumn id="4" name="عدد صناديق البريد الكلية_x000a_Total post boxes" dataDxfId="33">
      <calculatedColumnFormula>SUM(B5:C5)</calculatedColumnFormula>
    </tableColumn>
    <tableColumn id="5" name="Governorate" dataDxfId="32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5" name="Table516" displayName="Table516" ref="A6:G22" totalsRowShown="0" headerRowDxfId="31" dataDxfId="30">
  <tableColumns count="7">
    <tableColumn id="1" name="Column1" dataDxfId="29"/>
    <tableColumn id="2" name="Column2" dataDxfId="28"/>
    <tableColumn id="3" name="Column3" dataDxfId="27"/>
    <tableColumn id="8" name="Column32" dataDxfId="26"/>
    <tableColumn id="5" name="Column33" dataDxfId="25"/>
    <tableColumn id="4" name="Column4" dataDxfId="24">
      <calculatedColumnFormula>SUM(B7:E7)</calculatedColumnFormula>
    </tableColumn>
    <tableColumn id="6" name="Column6" dataDxfId="23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16" name="Table51617" displayName="Table51617" ref="A6:G12" totalsRowShown="0" headerRowDxfId="22" dataDxfId="21">
  <tableColumns count="7">
    <tableColumn id="1" name="Column1" dataDxfId="20"/>
    <tableColumn id="2" name="Column2" dataDxfId="19"/>
    <tableColumn id="3" name="Column3" dataDxfId="18"/>
    <tableColumn id="4" name="Column4" dataDxfId="17"/>
    <tableColumn id="5" name="Column5" dataDxfId="16"/>
    <tableColumn id="7" name="Column52" dataDxfId="15"/>
    <tableColumn id="6" name="Column6" dataDxfId="14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8" name="Table111319" displayName="Table111319" ref="A4:E24" totalsRowShown="0" headerRowDxfId="13" dataDxfId="11" headerRowBorderDxfId="12">
  <tableColumns count="5">
    <tableColumn id="1" name="المحافظة" dataDxfId="10"/>
    <tableColumn id="2" name="عدد ابراج شركات الهاتف النقال للجيل الثاني * (2G) _x000a_Number of towers of mobile phone companies for the second generation_x000a_ (2G)" dataDxfId="9"/>
    <tableColumn id="7" name="عدد ابراج شركات الهاتف النقال للجيل الثالث * (3G)_x000a_ Number of towers of mobile phone companies for the third generation_x000a_ (3G)" dataDxfId="8"/>
    <tableColumn id="6" name="عدد ابراج شركات الهاتف النقال للجيل الرابع * (4G)_x000a_ Number of towers of mobile phone companies for the fourth generation_x000a_ (4G)" dataDxfId="7"/>
    <tableColumn id="5" name="Governorate" dataDxfId="6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9" name="Table11131920" displayName="Table11131920" ref="A4:C20" totalsRowShown="0" headerRowDxfId="5" dataDxfId="3" headerRowBorderDxfId="4">
  <tableColumns count="3">
    <tableColumn id="1" name="*المحافظة" dataDxfId="2"/>
    <tableColumn id="2" name="عدد ابراج الاتصالات للهاتف للارضي للشركة العامة للاتصالات والمعلوماتية_x000a_Number of Telecommunication Towers For Landline telephone for the general company for communications and Informatics" dataDxfId="1"/>
    <tableColumn id="5" name="*Governor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AA22"/>
  <sheetViews>
    <sheetView rightToLeft="1" tabSelected="1" zoomScaleNormal="100" workbookViewId="0">
      <selection activeCell="G20" sqref="G20"/>
    </sheetView>
  </sheetViews>
  <sheetFormatPr defaultRowHeight="15"/>
  <cols>
    <col min="1" max="1" width="18.7109375" customWidth="1"/>
    <col min="2" max="2" width="25.42578125" customWidth="1"/>
    <col min="3" max="3" width="28.85546875" customWidth="1"/>
    <col min="4" max="4" width="17.42578125" customWidth="1"/>
    <col min="5" max="5" width="16.42578125" customWidth="1"/>
    <col min="22" max="22" width="14.5703125" customWidth="1"/>
  </cols>
  <sheetData>
    <row r="1" spans="1:22" ht="33.75" customHeight="1">
      <c r="A1" s="160" t="s">
        <v>180</v>
      </c>
      <c r="B1" s="160"/>
      <c r="C1" s="160"/>
      <c r="D1" s="160"/>
      <c r="E1" s="160"/>
    </row>
    <row r="2" spans="1:22" ht="31.5" customHeight="1">
      <c r="A2" s="161" t="s">
        <v>181</v>
      </c>
      <c r="B2" s="161"/>
      <c r="C2" s="161"/>
      <c r="D2" s="161"/>
      <c r="E2" s="161"/>
    </row>
    <row r="3" spans="1:22" ht="25.5" customHeight="1" thickBot="1">
      <c r="A3" s="3" t="s">
        <v>5</v>
      </c>
      <c r="B3" s="3"/>
      <c r="C3" s="3"/>
      <c r="D3" s="3"/>
      <c r="E3" s="3" t="s">
        <v>6</v>
      </c>
    </row>
    <row r="4" spans="1:22" ht="132" customHeight="1" thickBot="1">
      <c r="A4" s="85" t="s">
        <v>7</v>
      </c>
      <c r="B4" s="86" t="s">
        <v>255</v>
      </c>
      <c r="C4" s="86" t="s">
        <v>247</v>
      </c>
      <c r="D4" s="86" t="s">
        <v>8</v>
      </c>
      <c r="E4" s="86" t="s">
        <v>9</v>
      </c>
      <c r="N4" s="162"/>
      <c r="O4" s="162"/>
    </row>
    <row r="5" spans="1:22" ht="35.1" customHeight="1">
      <c r="A5" s="80">
        <v>2020</v>
      </c>
      <c r="B5" s="127">
        <v>39281.699999999997</v>
      </c>
      <c r="C5" s="82">
        <v>329.9</v>
      </c>
      <c r="D5" s="81">
        <v>282</v>
      </c>
      <c r="E5" s="83">
        <v>45188</v>
      </c>
      <c r="N5" s="162"/>
      <c r="O5" s="162"/>
    </row>
    <row r="6" spans="1:22" ht="35.1" customHeight="1">
      <c r="A6" s="80">
        <v>2021</v>
      </c>
      <c r="B6" s="127">
        <v>40727.1</v>
      </c>
      <c r="C6" s="82">
        <v>382.4</v>
      </c>
      <c r="D6" s="81">
        <v>259</v>
      </c>
      <c r="E6" s="83">
        <v>43416</v>
      </c>
      <c r="N6" s="162"/>
      <c r="O6" s="162"/>
    </row>
    <row r="7" spans="1:22" ht="35.1" customHeight="1">
      <c r="A7" s="80">
        <v>2022</v>
      </c>
      <c r="B7" s="127">
        <v>44146.9</v>
      </c>
      <c r="C7" s="82">
        <v>436.7</v>
      </c>
      <c r="D7" s="81">
        <v>257</v>
      </c>
      <c r="E7" s="83">
        <v>43496</v>
      </c>
      <c r="N7" s="162"/>
      <c r="O7" s="162"/>
    </row>
    <row r="8" spans="1:22" ht="35.1" customHeight="1">
      <c r="A8" s="80">
        <v>2023</v>
      </c>
      <c r="B8" s="127">
        <v>40054.800000000003</v>
      </c>
      <c r="C8" s="127">
        <v>1696.7</v>
      </c>
      <c r="D8" s="81">
        <v>277</v>
      </c>
      <c r="E8" s="83">
        <v>39741</v>
      </c>
      <c r="N8" s="162"/>
      <c r="O8" s="162"/>
    </row>
    <row r="9" spans="1:22" ht="35.1" customHeight="1">
      <c r="A9" s="80">
        <v>2024</v>
      </c>
      <c r="B9" s="127">
        <v>40181.300000000003</v>
      </c>
      <c r="C9" s="127">
        <v>3439.6</v>
      </c>
      <c r="D9" s="81">
        <v>277</v>
      </c>
      <c r="E9" s="83">
        <v>41741</v>
      </c>
      <c r="V9" s="128">
        <v>40181.300000000003</v>
      </c>
    </row>
    <row r="10" spans="1:22" ht="35.1" customHeight="1" thickBot="1">
      <c r="A10" s="80">
        <v>2025</v>
      </c>
      <c r="B10" s="127" t="s">
        <v>269</v>
      </c>
      <c r="C10" s="127">
        <v>4857.3999999999996</v>
      </c>
      <c r="D10" s="81">
        <v>277</v>
      </c>
      <c r="E10" s="83">
        <v>41681</v>
      </c>
      <c r="V10" s="128">
        <v>21663</v>
      </c>
    </row>
    <row r="11" spans="1:22" ht="90" customHeight="1" thickBot="1">
      <c r="A11" s="129" t="s">
        <v>201</v>
      </c>
      <c r="B11" s="84">
        <v>4.2</v>
      </c>
      <c r="C11" s="84">
        <v>41.2</v>
      </c>
      <c r="D11" s="84">
        <v>0</v>
      </c>
      <c r="E11" s="108">
        <v>-0.1</v>
      </c>
    </row>
    <row r="12" spans="1:22" ht="30.75" customHeight="1">
      <c r="A12" s="163" t="s">
        <v>170</v>
      </c>
      <c r="B12" s="163"/>
      <c r="C12" s="164" t="s">
        <v>65</v>
      </c>
      <c r="D12" s="164"/>
      <c r="E12" s="164"/>
    </row>
    <row r="13" spans="1:22" ht="21.75" customHeight="1">
      <c r="A13" s="158" t="s">
        <v>256</v>
      </c>
      <c r="B13" s="158"/>
      <c r="C13" s="159" t="s">
        <v>264</v>
      </c>
      <c r="D13" s="159"/>
      <c r="E13" s="159"/>
      <c r="T13" s="21"/>
    </row>
    <row r="14" spans="1:22">
      <c r="A14" s="5"/>
      <c r="B14" s="5"/>
      <c r="C14" s="5"/>
    </row>
    <row r="17" spans="13:27" ht="18.75">
      <c r="M17" s="20"/>
      <c r="Q17" s="21"/>
    </row>
    <row r="22" spans="13:27">
      <c r="AA22" t="s">
        <v>157</v>
      </c>
    </row>
  </sheetData>
  <mergeCells count="7">
    <mergeCell ref="A13:B13"/>
    <mergeCell ref="C13:E13"/>
    <mergeCell ref="A1:E1"/>
    <mergeCell ref="A2:E2"/>
    <mergeCell ref="N4:O8"/>
    <mergeCell ref="A12:B12"/>
    <mergeCell ref="C12:E12"/>
  </mergeCells>
  <printOptions horizontalCentered="1"/>
  <pageMargins left="0.44" right="0.37" top="0.8" bottom="0.68" header="0.31496062992126" footer="0.31496062992126"/>
  <pageSetup paperSize="9" scale="80" orientation="portrait" horizontalDpi="300" verticalDpi="300" r:id="rId1"/>
  <headerFooter>
    <oddFooter>&amp;C&amp;"-,غامق"&amp;14 5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W39"/>
  <sheetViews>
    <sheetView rightToLeft="1" zoomScale="70" zoomScaleNormal="70" workbookViewId="0">
      <selection activeCell="I25" sqref="I25"/>
    </sheetView>
  </sheetViews>
  <sheetFormatPr defaultRowHeight="15"/>
  <cols>
    <col min="1" max="1" width="13.28515625" customWidth="1"/>
    <col min="2" max="2" width="30.28515625" customWidth="1"/>
    <col min="3" max="3" width="32.7109375" customWidth="1"/>
    <col min="4" max="4" width="33.42578125" customWidth="1"/>
    <col min="5" max="5" width="28.5703125" customWidth="1"/>
    <col min="6" max="6" width="33.28515625" customWidth="1"/>
    <col min="7" max="7" width="4.7109375" customWidth="1"/>
    <col min="11" max="11" width="19.5703125" customWidth="1"/>
    <col min="14" max="14" width="10.5703125" customWidth="1"/>
    <col min="15" max="15" width="9.140625" customWidth="1"/>
    <col min="18" max="18" width="11" customWidth="1"/>
    <col min="19" max="19" width="11.85546875" customWidth="1"/>
    <col min="20" max="20" width="16" customWidth="1"/>
  </cols>
  <sheetData>
    <row r="1" spans="1:20" ht="29.25" customHeight="1">
      <c r="A1" s="160" t="s">
        <v>231</v>
      </c>
      <c r="B1" s="160"/>
      <c r="C1" s="160"/>
      <c r="D1" s="160"/>
      <c r="E1" s="160"/>
      <c r="F1" s="160"/>
    </row>
    <row r="2" spans="1:20" ht="30.75" customHeight="1">
      <c r="A2" s="161" t="s">
        <v>225</v>
      </c>
      <c r="B2" s="161"/>
      <c r="C2" s="161"/>
      <c r="D2" s="161"/>
      <c r="E2" s="161"/>
      <c r="F2" s="161"/>
      <c r="I2" s="171" t="s">
        <v>220</v>
      </c>
      <c r="J2" s="171"/>
      <c r="K2" s="171"/>
      <c r="L2" s="171"/>
      <c r="M2" s="171"/>
    </row>
    <row r="3" spans="1:20" ht="31.5" customHeight="1" thickBot="1">
      <c r="A3" s="3" t="s">
        <v>13</v>
      </c>
      <c r="B3" s="2"/>
      <c r="C3" s="2"/>
      <c r="D3" s="2"/>
      <c r="E3" s="2"/>
      <c r="F3" s="3" t="s">
        <v>14</v>
      </c>
      <c r="I3" s="171"/>
      <c r="J3" s="171"/>
      <c r="K3" s="171"/>
      <c r="L3" s="171"/>
      <c r="M3" s="171"/>
      <c r="R3" s="178" t="s">
        <v>223</v>
      </c>
      <c r="S3" s="178"/>
      <c r="T3" s="178"/>
    </row>
    <row r="4" spans="1:20" ht="41.25" customHeight="1">
      <c r="A4" s="174" t="s">
        <v>17</v>
      </c>
      <c r="B4" s="172" t="s">
        <v>270</v>
      </c>
      <c r="C4" s="125" t="s">
        <v>219</v>
      </c>
      <c r="D4" s="122" t="s">
        <v>232</v>
      </c>
      <c r="E4" s="172" t="s">
        <v>271</v>
      </c>
      <c r="F4" s="176" t="s">
        <v>57</v>
      </c>
      <c r="R4" s="178"/>
      <c r="S4" s="178"/>
      <c r="T4" s="178"/>
    </row>
    <row r="5" spans="1:20" ht="35.25" customHeight="1" thickBot="1">
      <c r="A5" s="175"/>
      <c r="B5" s="173"/>
      <c r="C5" s="124" t="s">
        <v>243</v>
      </c>
      <c r="D5" s="123" t="s">
        <v>224</v>
      </c>
      <c r="E5" s="173"/>
      <c r="F5" s="177"/>
      <c r="R5" s="178"/>
      <c r="S5" s="178"/>
      <c r="T5" s="178"/>
    </row>
    <row r="6" spans="1:20" ht="6.75" hidden="1" customHeight="1">
      <c r="A6" s="2" t="s">
        <v>0</v>
      </c>
      <c r="B6" s="2" t="s">
        <v>1</v>
      </c>
      <c r="C6" s="2" t="s">
        <v>53</v>
      </c>
      <c r="D6" s="2" t="s">
        <v>51</v>
      </c>
      <c r="E6" s="2" t="s">
        <v>56</v>
      </c>
      <c r="F6" s="2" t="s">
        <v>52</v>
      </c>
      <c r="R6" s="178"/>
      <c r="S6" s="178"/>
      <c r="T6" s="178"/>
    </row>
    <row r="7" spans="1:20" ht="24.95" customHeight="1">
      <c r="A7" s="87" t="s">
        <v>59</v>
      </c>
      <c r="B7" s="83">
        <v>4261980</v>
      </c>
      <c r="C7" s="83">
        <v>36266</v>
      </c>
      <c r="D7" s="83">
        <v>200448</v>
      </c>
      <c r="E7" s="82">
        <f>Table4[[#This Row],[Column18]]/Table4[[#This Row],[Column2]]*100</f>
        <v>4.7031661340503712</v>
      </c>
      <c r="F7" s="90" t="s">
        <v>60</v>
      </c>
      <c r="R7" s="178"/>
      <c r="S7" s="178"/>
      <c r="T7" s="178"/>
    </row>
    <row r="8" spans="1:20" ht="24.95" customHeight="1">
      <c r="A8" s="87" t="s">
        <v>20</v>
      </c>
      <c r="B8" s="83">
        <v>2034627</v>
      </c>
      <c r="C8" s="83">
        <v>120597</v>
      </c>
      <c r="D8" s="83">
        <v>368961</v>
      </c>
      <c r="E8" s="82">
        <f>Table4[[#This Row],[Column18]]/Table4[[#This Row],[Column2]]*100</f>
        <v>18.134085510513721</v>
      </c>
      <c r="F8" s="90" t="s">
        <v>21</v>
      </c>
      <c r="R8" s="178"/>
      <c r="S8" s="178"/>
      <c r="T8" s="178"/>
    </row>
    <row r="9" spans="1:20" ht="24.95" customHeight="1">
      <c r="A9" s="87" t="s">
        <v>22</v>
      </c>
      <c r="B9" s="83">
        <v>1934504</v>
      </c>
      <c r="C9" s="83">
        <v>28594</v>
      </c>
      <c r="D9" s="83">
        <v>102298</v>
      </c>
      <c r="E9" s="82">
        <f>Table4[[#This Row],[Column18]]/Table4[[#This Row],[Column2]]*100</f>
        <v>5.2880738421838362</v>
      </c>
      <c r="F9" s="90" t="s">
        <v>23</v>
      </c>
      <c r="N9" s="24"/>
      <c r="R9" s="178"/>
      <c r="S9" s="178"/>
      <c r="T9" s="178"/>
    </row>
    <row r="10" spans="1:20" ht="24.95" customHeight="1">
      <c r="A10" s="87" t="s">
        <v>154</v>
      </c>
      <c r="B10" s="83">
        <v>2004418</v>
      </c>
      <c r="C10" s="83">
        <v>48607</v>
      </c>
      <c r="D10" s="83">
        <v>142104</v>
      </c>
      <c r="E10" s="82">
        <f>Table4[[#This Row],[Column18]]/Table4[[#This Row],[Column2]]*100</f>
        <v>7.0895392078897705</v>
      </c>
      <c r="F10" s="90" t="s">
        <v>25</v>
      </c>
      <c r="N10" s="25"/>
      <c r="R10" s="178"/>
      <c r="S10" s="178"/>
      <c r="T10" s="178"/>
    </row>
    <row r="11" spans="1:20" ht="24.95" customHeight="1">
      <c r="A11" s="87" t="s">
        <v>47</v>
      </c>
      <c r="B11" s="83">
        <v>9780429</v>
      </c>
      <c r="C11" s="83">
        <v>761409</v>
      </c>
      <c r="D11" s="83">
        <v>2072568</v>
      </c>
      <c r="E11" s="82">
        <f>Table4[[#This Row],[Column18]]/Table4[[#This Row],[Column2]]*100</f>
        <v>21.190972297840922</v>
      </c>
      <c r="F11" s="90" t="s">
        <v>26</v>
      </c>
      <c r="N11" s="24"/>
      <c r="R11" s="178"/>
      <c r="S11" s="178"/>
      <c r="T11" s="178"/>
    </row>
    <row r="12" spans="1:20" ht="24.95" customHeight="1">
      <c r="A12" s="87" t="s">
        <v>27</v>
      </c>
      <c r="B12" s="83">
        <v>2482324</v>
      </c>
      <c r="C12" s="83">
        <v>74984</v>
      </c>
      <c r="D12" s="83">
        <v>234880</v>
      </c>
      <c r="E12" s="82">
        <f>Table4[[#This Row],[Column18]]/Table4[[#This Row],[Column2]]*100</f>
        <v>9.4621008377633231</v>
      </c>
      <c r="F12" s="90" t="s">
        <v>28</v>
      </c>
      <c r="N12" s="25"/>
      <c r="R12" s="178"/>
      <c r="S12" s="178"/>
      <c r="T12" s="178"/>
    </row>
    <row r="13" spans="1:20" ht="24.95" customHeight="1">
      <c r="A13" s="87" t="s">
        <v>29</v>
      </c>
      <c r="B13" s="83">
        <v>1754065</v>
      </c>
      <c r="C13" s="83">
        <v>54129</v>
      </c>
      <c r="D13" s="83">
        <v>145920</v>
      </c>
      <c r="E13" s="82">
        <f>Table4[[#This Row],[Column18]]/Table4[[#This Row],[Column2]]*100</f>
        <v>8.3189619540895006</v>
      </c>
      <c r="F13" s="90" t="s">
        <v>30</v>
      </c>
      <c r="N13" s="24"/>
      <c r="R13" s="178"/>
      <c r="S13" s="178"/>
      <c r="T13" s="178"/>
    </row>
    <row r="14" spans="1:20" ht="24.95" customHeight="1">
      <c r="A14" s="87" t="s">
        <v>153</v>
      </c>
      <c r="B14" s="83">
        <v>1644273</v>
      </c>
      <c r="C14" s="83">
        <v>44974</v>
      </c>
      <c r="D14" s="83">
        <v>148608</v>
      </c>
      <c r="E14" s="82">
        <f>Table4[[#This Row],[Column18]]/Table4[[#This Row],[Column2]]*100</f>
        <v>9.0379152367033928</v>
      </c>
      <c r="F14" s="90" t="s">
        <v>32</v>
      </c>
      <c r="N14" s="25"/>
      <c r="R14" s="178"/>
      <c r="S14" s="178"/>
      <c r="T14" s="178"/>
    </row>
    <row r="15" spans="1:20" ht="24.95" customHeight="1">
      <c r="A15" s="87" t="s">
        <v>33</v>
      </c>
      <c r="B15" s="83">
        <v>1774542</v>
      </c>
      <c r="C15" s="83">
        <v>63929</v>
      </c>
      <c r="D15" s="83">
        <v>246528</v>
      </c>
      <c r="E15" s="82">
        <f>Table4[[#This Row],[Column18]]/Table4[[#This Row],[Column2]]*100</f>
        <v>13.892486061192127</v>
      </c>
      <c r="F15" s="90" t="s">
        <v>34</v>
      </c>
      <c r="N15" s="24"/>
      <c r="R15" s="178"/>
      <c r="S15" s="178"/>
      <c r="T15" s="178"/>
    </row>
    <row r="16" spans="1:20" ht="24.95" customHeight="1">
      <c r="A16" s="87" t="s">
        <v>35</v>
      </c>
      <c r="B16" s="83">
        <v>1950833</v>
      </c>
      <c r="C16" s="83">
        <v>100381</v>
      </c>
      <c r="D16" s="83">
        <v>252008</v>
      </c>
      <c r="E16" s="82">
        <f>Table4[[#This Row],[Column18]]/Table4[[#This Row],[Column2]]*100</f>
        <v>12.917968888162134</v>
      </c>
      <c r="F16" s="90" t="s">
        <v>246</v>
      </c>
      <c r="N16" s="25"/>
      <c r="R16" s="178"/>
      <c r="S16" s="178"/>
      <c r="T16" s="178"/>
    </row>
    <row r="17" spans="1:23" ht="24.95" customHeight="1">
      <c r="A17" s="87" t="s">
        <v>37</v>
      </c>
      <c r="B17" s="83">
        <v>1477310</v>
      </c>
      <c r="C17" s="83">
        <v>60032</v>
      </c>
      <c r="D17" s="83">
        <v>182652</v>
      </c>
      <c r="E17" s="82">
        <f>Table4[[#This Row],[Column18]]/Table4[[#This Row],[Column2]]*100</f>
        <v>12.363823435839464</v>
      </c>
      <c r="F17" s="90" t="s">
        <v>38</v>
      </c>
      <c r="N17" s="24"/>
      <c r="R17" s="178"/>
      <c r="S17" s="178"/>
      <c r="T17" s="178"/>
    </row>
    <row r="18" spans="1:23" ht="24.95" customHeight="1">
      <c r="A18" s="87" t="s">
        <v>152</v>
      </c>
      <c r="B18" s="83">
        <v>1043087</v>
      </c>
      <c r="C18" s="83">
        <v>27068</v>
      </c>
      <c r="D18" s="83">
        <v>79496</v>
      </c>
      <c r="E18" s="82">
        <f>Table4[[#This Row],[Column18]]/Table4[[#This Row],[Column2]]*100</f>
        <v>7.6212243082312403</v>
      </c>
      <c r="F18" s="90" t="s">
        <v>40</v>
      </c>
      <c r="N18" s="25"/>
      <c r="R18" s="178"/>
      <c r="S18" s="178"/>
      <c r="T18" s="178"/>
    </row>
    <row r="19" spans="1:23" ht="24.95" customHeight="1">
      <c r="A19" s="87" t="s">
        <v>41</v>
      </c>
      <c r="B19" s="83">
        <v>2499468</v>
      </c>
      <c r="C19" s="83">
        <v>62707</v>
      </c>
      <c r="D19" s="83">
        <v>137200</v>
      </c>
      <c r="E19" s="82">
        <f>Table4[[#This Row],[Column18]]/Table4[[#This Row],[Column2]]*100</f>
        <v>5.4891680949706094</v>
      </c>
      <c r="F19" s="90" t="s">
        <v>42</v>
      </c>
      <c r="N19" s="24"/>
      <c r="R19" s="178"/>
      <c r="S19" s="178"/>
      <c r="T19" s="178"/>
    </row>
    <row r="20" spans="1:23" ht="24.95" customHeight="1">
      <c r="A20" s="87" t="s">
        <v>43</v>
      </c>
      <c r="B20" s="83">
        <v>1293636</v>
      </c>
      <c r="C20" s="83">
        <v>57418</v>
      </c>
      <c r="D20" s="83">
        <v>187864</v>
      </c>
      <c r="E20" s="82">
        <f>Table4[[#This Row],[Column18]]/Table4[[#This Row],[Column2]]*100</f>
        <v>14.522168523448636</v>
      </c>
      <c r="F20" s="90" t="s">
        <v>44</v>
      </c>
      <c r="N20" s="25"/>
      <c r="R20" s="178"/>
      <c r="S20" s="178"/>
      <c r="T20" s="178"/>
    </row>
    <row r="21" spans="1:23" ht="24.95" customHeight="1" thickBot="1">
      <c r="A21" s="87" t="s">
        <v>151</v>
      </c>
      <c r="B21" s="83">
        <v>3664168</v>
      </c>
      <c r="C21" s="83">
        <v>112424</v>
      </c>
      <c r="D21" s="83">
        <v>355884</v>
      </c>
      <c r="E21" s="82">
        <f>Table4[[#This Row],[Column18]]/Table4[[#This Row],[Column2]]*100</f>
        <v>9.7125459313000935</v>
      </c>
      <c r="F21" s="90" t="s">
        <v>46</v>
      </c>
      <c r="N21" s="24"/>
      <c r="R21" s="178"/>
      <c r="S21" s="178"/>
      <c r="T21" s="178"/>
    </row>
    <row r="22" spans="1:23" ht="24.95" customHeight="1" thickBot="1">
      <c r="A22" s="88" t="s">
        <v>16</v>
      </c>
      <c r="B22" s="98">
        <f>SUM(B7:B21)</f>
        <v>39599664</v>
      </c>
      <c r="C22" s="98">
        <f>SUM(C7:C21)</f>
        <v>1653519</v>
      </c>
      <c r="D22" s="98">
        <f>SUM(D7:D21)</f>
        <v>4857419</v>
      </c>
      <c r="E22" s="108">
        <f>Table4[[#This Row],[Column18]]/Table4[[#This Row],[Column2]]*100</f>
        <v>12.266313673772586</v>
      </c>
      <c r="F22" s="89" t="s">
        <v>15</v>
      </c>
      <c r="N22" s="25"/>
    </row>
    <row r="23" spans="1:23" ht="33.75" customHeight="1" thickBot="1">
      <c r="A23" s="165" t="s">
        <v>263</v>
      </c>
      <c r="B23" s="165"/>
      <c r="C23" s="165"/>
      <c r="D23" s="168" t="s">
        <v>262</v>
      </c>
      <c r="E23" s="168"/>
      <c r="F23" s="168"/>
      <c r="N23" s="24"/>
    </row>
    <row r="24" spans="1:23" ht="27.75" customHeight="1" thickBot="1">
      <c r="A24" s="166" t="s">
        <v>272</v>
      </c>
      <c r="B24" s="166"/>
      <c r="C24" s="166"/>
      <c r="D24" s="169" t="s">
        <v>273</v>
      </c>
      <c r="E24" s="169"/>
      <c r="F24" s="169"/>
      <c r="N24" s="26"/>
    </row>
    <row r="25" spans="1:23" ht="27.75" customHeight="1">
      <c r="A25" s="167" t="s">
        <v>179</v>
      </c>
      <c r="B25" s="167"/>
      <c r="C25" s="167"/>
      <c r="D25" s="170" t="s">
        <v>146</v>
      </c>
      <c r="E25" s="170"/>
      <c r="F25" s="170"/>
      <c r="G25" s="112"/>
      <c r="T25" s="169"/>
      <c r="U25" s="169"/>
      <c r="V25" s="169"/>
      <c r="W25" s="169"/>
    </row>
    <row r="30" spans="1:23" ht="15.75" thickBot="1"/>
    <row r="31" spans="1:23" ht="15.75">
      <c r="K31" s="168"/>
      <c r="L31" s="168"/>
      <c r="M31" s="168"/>
    </row>
    <row r="32" spans="1:23" ht="15.75">
      <c r="K32" s="169"/>
      <c r="L32" s="169"/>
      <c r="M32" s="169"/>
    </row>
    <row r="33" spans="5:18" ht="15.75">
      <c r="K33" s="170"/>
      <c r="L33" s="170"/>
      <c r="M33" s="170"/>
    </row>
    <row r="36" spans="5:18" ht="15.75" thickBot="1"/>
    <row r="37" spans="5:18" ht="15.75">
      <c r="E37" s="168"/>
      <c r="F37" s="168"/>
    </row>
    <row r="38" spans="5:18" ht="15.75">
      <c r="E38" s="169"/>
      <c r="F38" s="169"/>
    </row>
    <row r="39" spans="5:18" ht="26.25">
      <c r="E39" s="170"/>
      <c r="F39" s="170"/>
      <c r="R39" s="157"/>
    </row>
  </sheetData>
  <mergeCells count="21">
    <mergeCell ref="B4:B5"/>
    <mergeCell ref="A4:A5"/>
    <mergeCell ref="F4:F5"/>
    <mergeCell ref="R3:T21"/>
    <mergeCell ref="A1:F1"/>
    <mergeCell ref="A2:F2"/>
    <mergeCell ref="E4:E5"/>
    <mergeCell ref="E37:F37"/>
    <mergeCell ref="E38:F38"/>
    <mergeCell ref="E39:F39"/>
    <mergeCell ref="I2:M3"/>
    <mergeCell ref="T25:W25"/>
    <mergeCell ref="K31:M31"/>
    <mergeCell ref="K32:M32"/>
    <mergeCell ref="K33:M33"/>
    <mergeCell ref="A23:C23"/>
    <mergeCell ref="A24:C24"/>
    <mergeCell ref="A25:C25"/>
    <mergeCell ref="D23:F23"/>
    <mergeCell ref="D24:F24"/>
    <mergeCell ref="D25:F25"/>
  </mergeCells>
  <printOptions horizontalCentered="1"/>
  <pageMargins left="0.22" right="0.3" top="0.77" bottom="0.62" header="0.31496062992126" footer="0.31496062992126"/>
  <pageSetup paperSize="9" scale="70" orientation="landscape" r:id="rId1"/>
  <headerFooter>
    <oddFooter>&amp;C&amp;"-,غامق"&amp;14 6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K25"/>
  <sheetViews>
    <sheetView rightToLeft="1" view="pageBreakPreview" topLeftCell="A7" zoomScale="70" zoomScaleSheetLayoutView="70" workbookViewId="0">
      <selection activeCell="H18" sqref="H18"/>
    </sheetView>
  </sheetViews>
  <sheetFormatPr defaultRowHeight="15"/>
  <cols>
    <col min="1" max="1" width="15.140625" customWidth="1"/>
    <col min="2" max="2" width="29.7109375" customWidth="1"/>
    <col min="3" max="3" width="37.7109375" customWidth="1"/>
    <col min="4" max="4" width="27.7109375" customWidth="1"/>
  </cols>
  <sheetData>
    <row r="1" spans="1:11" ht="35.25" customHeight="1">
      <c r="A1" s="183" t="s">
        <v>233</v>
      </c>
      <c r="B1" s="183"/>
      <c r="C1" s="183"/>
      <c r="D1" s="183"/>
      <c r="E1" s="79"/>
      <c r="F1" s="79"/>
    </row>
    <row r="2" spans="1:11" ht="42" customHeight="1">
      <c r="A2" s="184" t="s">
        <v>221</v>
      </c>
      <c r="B2" s="184"/>
      <c r="C2" s="184"/>
      <c r="D2" s="184"/>
    </row>
    <row r="3" spans="1:11" ht="29.25" customHeight="1" thickBot="1">
      <c r="A3" s="11" t="s">
        <v>54</v>
      </c>
      <c r="B3" s="11"/>
      <c r="C3" s="11"/>
      <c r="D3" s="12" t="s">
        <v>55</v>
      </c>
    </row>
    <row r="4" spans="1:11" ht="42" customHeight="1" thickBot="1">
      <c r="A4" s="181" t="s">
        <v>118</v>
      </c>
      <c r="B4" s="185" t="s">
        <v>222</v>
      </c>
      <c r="C4" s="185" t="s">
        <v>140</v>
      </c>
      <c r="D4" s="188" t="s">
        <v>19</v>
      </c>
      <c r="G4" s="179"/>
    </row>
    <row r="5" spans="1:11" ht="7.5" customHeight="1" thickBot="1">
      <c r="A5" s="182"/>
      <c r="B5" s="186"/>
      <c r="C5" s="186"/>
      <c r="D5" s="189"/>
      <c r="G5" s="180"/>
      <c r="H5" s="31"/>
      <c r="K5" s="179"/>
    </row>
    <row r="6" spans="1:11" ht="51" hidden="1" customHeight="1" thickBot="1">
      <c r="A6" s="93" t="s">
        <v>0</v>
      </c>
      <c r="B6" s="94" t="s">
        <v>10</v>
      </c>
      <c r="C6" s="94" t="s">
        <v>12</v>
      </c>
      <c r="D6" s="95" t="s">
        <v>48</v>
      </c>
      <c r="K6" s="180"/>
    </row>
    <row r="7" spans="1:11" ht="30" customHeight="1">
      <c r="A7" s="80" t="s">
        <v>59</v>
      </c>
      <c r="B7" s="83">
        <v>36266</v>
      </c>
      <c r="C7" s="83" t="s">
        <v>205</v>
      </c>
      <c r="D7" s="80" t="s">
        <v>60</v>
      </c>
    </row>
    <row r="8" spans="1:11" ht="30" customHeight="1">
      <c r="A8" s="87" t="s">
        <v>20</v>
      </c>
      <c r="B8" s="83">
        <v>120597</v>
      </c>
      <c r="C8" s="83" t="s">
        <v>206</v>
      </c>
      <c r="D8" s="80" t="s">
        <v>21</v>
      </c>
    </row>
    <row r="9" spans="1:11" ht="30" customHeight="1">
      <c r="A9" s="80" t="s">
        <v>22</v>
      </c>
      <c r="B9" s="83">
        <v>28594</v>
      </c>
      <c r="C9" s="83" t="s">
        <v>207</v>
      </c>
      <c r="D9" s="80" t="s">
        <v>23</v>
      </c>
    </row>
    <row r="10" spans="1:11" ht="30" customHeight="1">
      <c r="A10" s="80" t="s">
        <v>24</v>
      </c>
      <c r="B10" s="83">
        <v>48607</v>
      </c>
      <c r="C10" s="96" t="s">
        <v>208</v>
      </c>
      <c r="D10" s="80" t="s">
        <v>25</v>
      </c>
    </row>
    <row r="11" spans="1:11" ht="30" customHeight="1">
      <c r="A11" s="80" t="s">
        <v>47</v>
      </c>
      <c r="B11" s="83">
        <v>761409</v>
      </c>
      <c r="C11" s="96" t="s">
        <v>209</v>
      </c>
      <c r="D11" s="80" t="s">
        <v>26</v>
      </c>
      <c r="H11" s="29"/>
    </row>
    <row r="12" spans="1:11" ht="30" customHeight="1">
      <c r="A12" s="80" t="s">
        <v>27</v>
      </c>
      <c r="B12" s="83">
        <v>74984</v>
      </c>
      <c r="C12" s="83" t="s">
        <v>210</v>
      </c>
      <c r="D12" s="80" t="s">
        <v>28</v>
      </c>
    </row>
    <row r="13" spans="1:11" ht="30" customHeight="1">
      <c r="A13" s="87" t="s">
        <v>29</v>
      </c>
      <c r="B13" s="83">
        <v>54129</v>
      </c>
      <c r="C13" s="83" t="s">
        <v>211</v>
      </c>
      <c r="D13" s="80" t="s">
        <v>30</v>
      </c>
      <c r="G13" t="s">
        <v>158</v>
      </c>
    </row>
    <row r="14" spans="1:11" ht="30" customHeight="1">
      <c r="A14" s="87" t="s">
        <v>31</v>
      </c>
      <c r="B14" s="83">
        <v>44974</v>
      </c>
      <c r="C14" s="83" t="s">
        <v>212</v>
      </c>
      <c r="D14" s="80" t="s">
        <v>32</v>
      </c>
    </row>
    <row r="15" spans="1:11" ht="30" customHeight="1">
      <c r="A15" s="80" t="s">
        <v>33</v>
      </c>
      <c r="B15" s="83">
        <v>63929</v>
      </c>
      <c r="C15" s="96" t="s">
        <v>218</v>
      </c>
      <c r="D15" s="80" t="s">
        <v>34</v>
      </c>
    </row>
    <row r="16" spans="1:11" ht="30" customHeight="1">
      <c r="A16" s="80" t="s">
        <v>35</v>
      </c>
      <c r="B16" s="83">
        <v>100381</v>
      </c>
      <c r="C16" s="83" t="s">
        <v>213</v>
      </c>
      <c r="D16" s="80" t="s">
        <v>36</v>
      </c>
    </row>
    <row r="17" spans="1:10" ht="30" customHeight="1">
      <c r="A17" s="80" t="s">
        <v>37</v>
      </c>
      <c r="B17" s="83">
        <v>60032</v>
      </c>
      <c r="C17" s="83" t="s">
        <v>214</v>
      </c>
      <c r="D17" s="80" t="s">
        <v>38</v>
      </c>
      <c r="J17" s="64"/>
    </row>
    <row r="18" spans="1:10" ht="30" customHeight="1">
      <c r="A18" s="80" t="s">
        <v>39</v>
      </c>
      <c r="B18" s="83">
        <v>27068</v>
      </c>
      <c r="C18" s="83" t="s">
        <v>215</v>
      </c>
      <c r="D18" s="80" t="s">
        <v>40</v>
      </c>
    </row>
    <row r="19" spans="1:10" ht="30" customHeight="1">
      <c r="A19" s="80" t="s">
        <v>41</v>
      </c>
      <c r="B19" s="83">
        <v>62707</v>
      </c>
      <c r="C19" s="83" t="s">
        <v>215</v>
      </c>
      <c r="D19" s="80" t="s">
        <v>42</v>
      </c>
    </row>
    <row r="20" spans="1:10" ht="30" customHeight="1">
      <c r="A20" s="80" t="s">
        <v>43</v>
      </c>
      <c r="B20" s="83">
        <v>57418</v>
      </c>
      <c r="C20" s="83" t="s">
        <v>216</v>
      </c>
      <c r="D20" s="80" t="s">
        <v>44</v>
      </c>
    </row>
    <row r="21" spans="1:10" ht="30" customHeight="1" thickBot="1">
      <c r="A21" s="80" t="s">
        <v>45</v>
      </c>
      <c r="B21" s="83">
        <v>112424</v>
      </c>
      <c r="C21" s="83" t="s">
        <v>217</v>
      </c>
      <c r="D21" s="80" t="s">
        <v>46</v>
      </c>
    </row>
    <row r="22" spans="1:10" ht="30" customHeight="1" thickBot="1">
      <c r="A22" s="97" t="s">
        <v>173</v>
      </c>
      <c r="B22" s="98">
        <f>SUM(B7:B21)</f>
        <v>1653519</v>
      </c>
      <c r="C22" s="98"/>
      <c r="D22" s="97" t="s">
        <v>174</v>
      </c>
    </row>
    <row r="23" spans="1:10" ht="31.5" customHeight="1">
      <c r="A23" s="187" t="s">
        <v>147</v>
      </c>
      <c r="B23" s="187"/>
      <c r="C23" s="170" t="s">
        <v>146</v>
      </c>
      <c r="D23" s="170"/>
    </row>
    <row r="24" spans="1:10" ht="24.75" customHeight="1"/>
    <row r="25" spans="1:10" ht="30.75" customHeight="1"/>
  </sheetData>
  <mergeCells count="10">
    <mergeCell ref="A23:B23"/>
    <mergeCell ref="C23:D23"/>
    <mergeCell ref="G4:G5"/>
    <mergeCell ref="C4:C5"/>
    <mergeCell ref="D4:D5"/>
    <mergeCell ref="K5:K6"/>
    <mergeCell ref="A4:A5"/>
    <mergeCell ref="A1:D1"/>
    <mergeCell ref="A2:D2"/>
    <mergeCell ref="B4:B5"/>
  </mergeCells>
  <printOptions horizontalCentered="1"/>
  <pageMargins left="0.46" right="0.42" top="0.97" bottom="0.74803149606299202" header="0.45" footer="0.31496062992126"/>
  <pageSetup paperSize="9" scale="75" orientation="portrait" r:id="rId1"/>
  <headerFooter>
    <oddFooter>&amp;C&amp;"-,غامق"&amp;14 8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Q27"/>
  <sheetViews>
    <sheetView rightToLeft="1" topLeftCell="A7" zoomScaleNormal="100" workbookViewId="0">
      <selection activeCell="A10" sqref="A10"/>
    </sheetView>
  </sheetViews>
  <sheetFormatPr defaultRowHeight="15"/>
  <cols>
    <col min="1" max="1" width="20.28515625" customWidth="1"/>
    <col min="2" max="2" width="35" customWidth="1"/>
    <col min="3" max="3" width="45.28515625" customWidth="1"/>
    <col min="10" max="10" width="11.7109375" customWidth="1"/>
  </cols>
  <sheetData>
    <row r="1" spans="1:17" ht="38.25" customHeight="1">
      <c r="A1" s="190" t="s">
        <v>234</v>
      </c>
      <c r="B1" s="190"/>
      <c r="C1" s="190"/>
    </row>
    <row r="2" spans="1:17" ht="44.25" customHeight="1">
      <c r="A2" s="191" t="s">
        <v>182</v>
      </c>
      <c r="B2" s="191"/>
      <c r="C2" s="191"/>
    </row>
    <row r="3" spans="1:17" ht="30" customHeight="1" thickBot="1">
      <c r="A3" s="3" t="s">
        <v>226</v>
      </c>
      <c r="B3" s="3"/>
      <c r="C3" s="3" t="s">
        <v>58</v>
      </c>
    </row>
    <row r="4" spans="1:17" ht="105.75" customHeight="1" thickBot="1">
      <c r="A4" s="67" t="s">
        <v>62</v>
      </c>
      <c r="B4" s="61" t="s">
        <v>254</v>
      </c>
      <c r="C4" s="60" t="s">
        <v>274</v>
      </c>
    </row>
    <row r="5" spans="1:17" ht="35.1" customHeight="1">
      <c r="A5" s="41">
        <v>2020</v>
      </c>
      <c r="B5" s="49">
        <v>39281711</v>
      </c>
      <c r="C5" s="50">
        <v>97.8</v>
      </c>
    </row>
    <row r="6" spans="1:17" ht="35.1" customHeight="1">
      <c r="A6" s="41">
        <v>2021</v>
      </c>
      <c r="B6" s="49">
        <v>40727153</v>
      </c>
      <c r="C6" s="50">
        <v>98.8</v>
      </c>
    </row>
    <row r="7" spans="1:17" ht="35.1" customHeight="1">
      <c r="A7" s="40">
        <v>2022</v>
      </c>
      <c r="B7" s="51">
        <v>44146973</v>
      </c>
      <c r="C7" s="52">
        <v>104.5</v>
      </c>
      <c r="H7" t="s">
        <v>177</v>
      </c>
      <c r="I7">
        <v>46118793</v>
      </c>
    </row>
    <row r="8" spans="1:17" ht="35.1" customHeight="1">
      <c r="A8" s="40">
        <v>2023</v>
      </c>
      <c r="B8" s="51">
        <v>40054869</v>
      </c>
      <c r="C8" s="52">
        <v>92.5</v>
      </c>
    </row>
    <row r="9" spans="1:17" ht="35.1" customHeight="1" thickBot="1">
      <c r="A9" s="114">
        <v>2024</v>
      </c>
      <c r="B9" s="115">
        <v>40181329</v>
      </c>
      <c r="C9" s="116">
        <v>90.5</v>
      </c>
      <c r="I9" s="35"/>
    </row>
    <row r="10" spans="1:17" ht="35.1" customHeight="1" thickBot="1">
      <c r="A10" s="62" t="s">
        <v>260</v>
      </c>
      <c r="B10" s="117">
        <v>41873795</v>
      </c>
      <c r="C10" s="118">
        <f>Table6[[#This Row],[ عدد المشتركين لخطوط الهاتف النقال
 (زين، اسيا سيل، كورك)
  Number of Subscribers For mobile lines 
(Zain ,Asiacell, Korek)]]/I7*100</f>
        <v>90.795513664028462</v>
      </c>
    </row>
    <row r="11" spans="1:17" ht="29.25" customHeight="1">
      <c r="A11" s="193" t="s">
        <v>256</v>
      </c>
      <c r="B11" s="193"/>
      <c r="C11" s="156" t="s">
        <v>264</v>
      </c>
      <c r="G11" t="s">
        <v>171</v>
      </c>
    </row>
    <row r="12" spans="1:17" ht="29.25" customHeight="1">
      <c r="A12" s="152" t="s">
        <v>259</v>
      </c>
      <c r="B12" s="5"/>
      <c r="C12" s="5" t="s">
        <v>265</v>
      </c>
    </row>
    <row r="13" spans="1:17" ht="24.75" customHeight="1">
      <c r="A13" s="192" t="s">
        <v>266</v>
      </c>
      <c r="B13" s="192"/>
      <c r="C13" s="5" t="s">
        <v>267</v>
      </c>
    </row>
    <row r="14" spans="1:17" ht="27" customHeight="1">
      <c r="A14" s="5" t="s">
        <v>63</v>
      </c>
      <c r="B14" s="5"/>
      <c r="C14" s="5" t="s">
        <v>64</v>
      </c>
      <c r="Q14">
        <v>39127886</v>
      </c>
    </row>
    <row r="15" spans="1:17" ht="15.95" customHeight="1"/>
    <row r="16" spans="1:17" ht="15.95" customHeight="1">
      <c r="I16">
        <v>2020</v>
      </c>
      <c r="J16">
        <v>39281711</v>
      </c>
      <c r="Q16">
        <f>B9/40150174*100</f>
        <v>100.07759617679366</v>
      </c>
    </row>
    <row r="17" spans="9:10" ht="15.95" customHeight="1">
      <c r="I17">
        <v>2021</v>
      </c>
      <c r="J17">
        <v>40727153</v>
      </c>
    </row>
    <row r="18" spans="9:10" ht="15.95" customHeight="1">
      <c r="I18">
        <v>2022</v>
      </c>
      <c r="J18">
        <v>44146973</v>
      </c>
    </row>
    <row r="19" spans="9:10" ht="15.95" customHeight="1">
      <c r="I19">
        <v>2023</v>
      </c>
      <c r="J19">
        <v>40054869</v>
      </c>
    </row>
    <row r="20" spans="9:10" ht="15.95" customHeight="1" thickBot="1">
      <c r="I20">
        <v>2024</v>
      </c>
      <c r="J20">
        <v>40181329</v>
      </c>
    </row>
    <row r="21" spans="9:10" ht="15.95" customHeight="1" thickBot="1">
      <c r="I21">
        <v>2025</v>
      </c>
      <c r="J21" s="150">
        <v>41873795</v>
      </c>
    </row>
    <row r="22" spans="9:10" ht="15.95" customHeight="1"/>
    <row r="23" spans="9:10" ht="15.95" customHeight="1"/>
    <row r="24" spans="9:10" ht="15.95" customHeight="1"/>
    <row r="25" spans="9:10" ht="15.95" customHeight="1"/>
    <row r="26" spans="9:10" ht="15.95" customHeight="1"/>
    <row r="27" spans="9:10" ht="15.95" customHeight="1"/>
  </sheetData>
  <mergeCells count="4">
    <mergeCell ref="A1:C1"/>
    <mergeCell ref="A2:C2"/>
    <mergeCell ref="A13:B13"/>
    <mergeCell ref="A11:B11"/>
  </mergeCells>
  <printOptions horizontalCentered="1"/>
  <pageMargins left="0.59" right="0.68" top="0.74" bottom="0.6" header="0.31496062992126" footer="0.31496062992126"/>
  <pageSetup paperSize="9" scale="80" orientation="portrait" r:id="rId1"/>
  <headerFooter>
    <oddFooter>&amp;C&amp;"-,غامق"&amp;14 9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30"/>
  <sheetViews>
    <sheetView rightToLeft="1" view="pageBreakPreview" zoomScale="60" zoomScaleNormal="100" workbookViewId="0">
      <selection activeCell="C33" sqref="C33"/>
    </sheetView>
  </sheetViews>
  <sheetFormatPr defaultRowHeight="15"/>
  <cols>
    <col min="1" max="1" width="29.140625" customWidth="1"/>
    <col min="2" max="2" width="69.42578125" customWidth="1"/>
    <col min="3" max="3" width="32.85546875" customWidth="1"/>
    <col min="8" max="8" width="12.42578125" customWidth="1"/>
  </cols>
  <sheetData>
    <row r="1" spans="1:8" ht="27.75" customHeight="1">
      <c r="A1" s="161" t="s">
        <v>235</v>
      </c>
      <c r="B1" s="161"/>
      <c r="C1" s="111"/>
    </row>
    <row r="2" spans="1:8" ht="35.25" customHeight="1">
      <c r="A2" s="161" t="s">
        <v>236</v>
      </c>
      <c r="B2" s="161"/>
      <c r="C2" s="111"/>
    </row>
    <row r="3" spans="1:8" ht="30" customHeight="1" thickBot="1">
      <c r="A3" s="3" t="s">
        <v>166</v>
      </c>
      <c r="B3" s="3" t="s">
        <v>61</v>
      </c>
    </row>
    <row r="4" spans="1:8" ht="108" customHeight="1" thickBot="1">
      <c r="A4" s="67" t="s">
        <v>62</v>
      </c>
      <c r="B4" s="61" t="s">
        <v>237</v>
      </c>
    </row>
    <row r="5" spans="1:8" ht="30" customHeight="1">
      <c r="A5" s="80">
        <v>2020</v>
      </c>
      <c r="B5" s="83">
        <v>681779</v>
      </c>
    </row>
    <row r="6" spans="1:8" ht="30" customHeight="1">
      <c r="A6" s="80">
        <v>2021</v>
      </c>
      <c r="B6" s="83">
        <v>644863</v>
      </c>
    </row>
    <row r="7" spans="1:8" ht="30" customHeight="1">
      <c r="A7" s="130">
        <v>2022</v>
      </c>
      <c r="B7" s="131">
        <v>351216</v>
      </c>
    </row>
    <row r="8" spans="1:8" ht="30" customHeight="1">
      <c r="A8" s="130">
        <v>2023</v>
      </c>
      <c r="B8" s="131">
        <v>663152</v>
      </c>
    </row>
    <row r="9" spans="1:8" ht="30" customHeight="1">
      <c r="A9" s="130">
        <v>2024</v>
      </c>
      <c r="B9" s="131">
        <v>521294</v>
      </c>
      <c r="D9" s="44"/>
    </row>
    <row r="10" spans="1:8" ht="30" customHeight="1" thickBot="1">
      <c r="A10" s="132">
        <v>2025</v>
      </c>
      <c r="B10" s="133">
        <v>526059</v>
      </c>
    </row>
    <row r="11" spans="1:8" ht="0.75" customHeight="1">
      <c r="A11" s="23"/>
      <c r="B11" s="23"/>
    </row>
    <row r="12" spans="1:8" ht="44.25" customHeight="1">
      <c r="A12" s="134" t="s">
        <v>147</v>
      </c>
      <c r="B12" s="135" t="s">
        <v>146</v>
      </c>
      <c r="C12" s="112"/>
    </row>
    <row r="14" spans="1:8" ht="15" customHeight="1">
      <c r="G14">
        <v>2020</v>
      </c>
      <c r="H14">
        <v>681779</v>
      </c>
    </row>
    <row r="15" spans="1:8" ht="15" customHeight="1">
      <c r="G15">
        <v>2021</v>
      </c>
      <c r="H15">
        <v>644863</v>
      </c>
    </row>
    <row r="16" spans="1:8" ht="15" customHeight="1">
      <c r="G16">
        <v>2022</v>
      </c>
      <c r="H16">
        <v>351216</v>
      </c>
    </row>
    <row r="17" spans="7:8" ht="15" customHeight="1">
      <c r="G17">
        <v>2023</v>
      </c>
      <c r="H17">
        <v>663152</v>
      </c>
    </row>
    <row r="18" spans="7:8" ht="15" customHeight="1">
      <c r="G18">
        <v>2024</v>
      </c>
      <c r="H18">
        <v>521294</v>
      </c>
    </row>
    <row r="19" spans="7:8" ht="15" customHeight="1">
      <c r="G19">
        <v>2025</v>
      </c>
      <c r="H19">
        <v>526059</v>
      </c>
    </row>
    <row r="20" spans="7:8" ht="15" customHeight="1"/>
    <row r="21" spans="7:8" ht="15" customHeight="1"/>
    <row r="22" spans="7:8" ht="15" customHeight="1"/>
    <row r="23" spans="7:8" ht="15" customHeight="1"/>
    <row r="24" spans="7:8" ht="15" customHeight="1"/>
    <row r="25" spans="7:8" ht="15" customHeight="1"/>
    <row r="26" spans="7:8" ht="15" customHeight="1"/>
    <row r="27" spans="7:8" ht="15" customHeight="1"/>
    <row r="30" spans="7:8" ht="21.95" customHeight="1"/>
  </sheetData>
  <mergeCells count="2">
    <mergeCell ref="A1:B1"/>
    <mergeCell ref="A2:B2"/>
  </mergeCells>
  <printOptions horizontalCentered="1"/>
  <pageMargins left="0.53" right="0.52" top="0.89" bottom="0.64" header="0.31496062992126" footer="0.31496062992126"/>
  <pageSetup paperSize="9" scale="80" orientation="portrait" r:id="rId1"/>
  <headerFooter>
    <oddFooter>&amp;C&amp;"-,غامق"&amp;14 10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O29"/>
  <sheetViews>
    <sheetView rightToLeft="1" view="pageBreakPreview" zoomScale="60" zoomScaleNormal="100" workbookViewId="0">
      <selection activeCell="G25" sqref="G25"/>
    </sheetView>
  </sheetViews>
  <sheetFormatPr defaultRowHeight="15"/>
  <cols>
    <col min="1" max="1" width="17" customWidth="1"/>
    <col min="2" max="2" width="35.5703125" customWidth="1"/>
    <col min="3" max="3" width="35.42578125" customWidth="1"/>
    <col min="4" max="4" width="28.85546875" customWidth="1"/>
    <col min="11" max="11" width="12.140625" customWidth="1"/>
    <col min="13" max="13" width="18.28515625" customWidth="1"/>
    <col min="14" max="15" width="10.140625" bestFit="1" customWidth="1"/>
  </cols>
  <sheetData>
    <row r="1" spans="1:15" ht="31.5" customHeight="1">
      <c r="A1" s="194" t="s">
        <v>238</v>
      </c>
      <c r="B1" s="194"/>
      <c r="C1" s="194"/>
      <c r="D1" s="194"/>
    </row>
    <row r="2" spans="1:15" ht="33.75" customHeight="1">
      <c r="A2" s="194" t="s">
        <v>229</v>
      </c>
      <c r="B2" s="194"/>
      <c r="C2" s="194"/>
      <c r="D2" s="194"/>
    </row>
    <row r="3" spans="1:15" ht="30" customHeight="1" thickBot="1">
      <c r="A3" s="139" t="s">
        <v>227</v>
      </c>
      <c r="B3" s="140"/>
      <c r="C3" s="140"/>
      <c r="D3" s="141" t="s">
        <v>228</v>
      </c>
    </row>
    <row r="4" spans="1:15" ht="140.1" customHeight="1" thickBot="1">
      <c r="A4" s="138" t="s">
        <v>17</v>
      </c>
      <c r="B4" s="136" t="s">
        <v>275</v>
      </c>
      <c r="C4" s="136" t="s">
        <v>239</v>
      </c>
      <c r="D4" s="137" t="s">
        <v>57</v>
      </c>
      <c r="L4" s="21"/>
      <c r="M4" s="36" t="s">
        <v>160</v>
      </c>
      <c r="N4" s="36" t="s">
        <v>161</v>
      </c>
      <c r="O4" s="37" t="s">
        <v>162</v>
      </c>
    </row>
    <row r="5" spans="1:15" ht="7.5" hidden="1" customHeight="1" thickBot="1">
      <c r="A5" s="14" t="s">
        <v>0</v>
      </c>
      <c r="B5" s="4" t="s">
        <v>1</v>
      </c>
      <c r="C5" s="53" t="s">
        <v>2</v>
      </c>
      <c r="D5" s="14" t="s">
        <v>3</v>
      </c>
      <c r="L5" s="21"/>
      <c r="M5" s="21"/>
      <c r="N5" s="21"/>
      <c r="O5" s="21"/>
    </row>
    <row r="6" spans="1:15" ht="24.95" customHeight="1">
      <c r="A6" s="39" t="s">
        <v>59</v>
      </c>
      <c r="B6" s="109">
        <v>1231471</v>
      </c>
      <c r="C6" s="109" t="s">
        <v>70</v>
      </c>
      <c r="D6" s="38" t="s">
        <v>60</v>
      </c>
      <c r="J6" s="19"/>
      <c r="L6" s="21" t="s">
        <v>159</v>
      </c>
      <c r="M6" s="21">
        <v>49148</v>
      </c>
      <c r="N6" s="21">
        <v>6585</v>
      </c>
      <c r="O6" s="21">
        <f t="shared" ref="O6:O11" si="0">SUM(M6:N6)</f>
        <v>55733</v>
      </c>
    </row>
    <row r="7" spans="1:15" ht="24.95" customHeight="1">
      <c r="A7" s="39" t="s">
        <v>20</v>
      </c>
      <c r="B7" s="109">
        <v>1361960</v>
      </c>
      <c r="C7" s="109" t="s">
        <v>70</v>
      </c>
      <c r="D7" s="38" t="s">
        <v>21</v>
      </c>
      <c r="L7" s="21" t="s">
        <v>35</v>
      </c>
      <c r="M7" s="36">
        <v>12350</v>
      </c>
      <c r="N7" s="21">
        <v>57279</v>
      </c>
      <c r="O7" s="21">
        <f t="shared" si="0"/>
        <v>69629</v>
      </c>
    </row>
    <row r="8" spans="1:15" ht="24.95" customHeight="1">
      <c r="A8" s="39" t="s">
        <v>22</v>
      </c>
      <c r="B8" s="109">
        <v>1068379</v>
      </c>
      <c r="C8" s="109" t="s">
        <v>70</v>
      </c>
      <c r="D8" s="38" t="s">
        <v>23</v>
      </c>
      <c r="F8" s="29"/>
      <c r="L8" s="21" t="s">
        <v>27</v>
      </c>
      <c r="M8" s="21">
        <v>35450</v>
      </c>
      <c r="N8" s="21">
        <v>112112</v>
      </c>
      <c r="O8" s="21">
        <f t="shared" si="0"/>
        <v>147562</v>
      </c>
    </row>
    <row r="9" spans="1:15" ht="24.95" customHeight="1">
      <c r="A9" s="39" t="s">
        <v>24</v>
      </c>
      <c r="B9" s="109">
        <v>3639930</v>
      </c>
      <c r="C9" s="109">
        <v>0</v>
      </c>
      <c r="D9" s="38" t="s">
        <v>25</v>
      </c>
      <c r="L9" s="21" t="s">
        <v>22</v>
      </c>
      <c r="M9" s="21">
        <v>39337</v>
      </c>
      <c r="N9" s="21">
        <v>0</v>
      </c>
      <c r="O9" s="21">
        <f t="shared" si="0"/>
        <v>39337</v>
      </c>
    </row>
    <row r="10" spans="1:15" ht="24.95" customHeight="1">
      <c r="A10" s="39" t="s">
        <v>47</v>
      </c>
      <c r="B10" s="109">
        <v>6788831</v>
      </c>
      <c r="C10" s="109">
        <v>12134</v>
      </c>
      <c r="D10" s="38" t="s">
        <v>26</v>
      </c>
      <c r="L10" s="21" t="s">
        <v>29</v>
      </c>
      <c r="M10" s="21">
        <v>6894</v>
      </c>
      <c r="N10" s="21">
        <v>32061</v>
      </c>
      <c r="O10" s="21">
        <f t="shared" si="0"/>
        <v>38955</v>
      </c>
    </row>
    <row r="11" spans="1:15" ht="24.95" customHeight="1">
      <c r="A11" s="39" t="s">
        <v>27</v>
      </c>
      <c r="B11" s="109">
        <v>3279984</v>
      </c>
      <c r="C11" s="109">
        <v>298956</v>
      </c>
      <c r="D11" s="38" t="s">
        <v>28</v>
      </c>
      <c r="L11" s="21" t="s">
        <v>16</v>
      </c>
      <c r="M11" s="21">
        <f>SUM(M6:M10)</f>
        <v>143179</v>
      </c>
      <c r="N11" s="21">
        <f>SUM(N6:N10)</f>
        <v>208037</v>
      </c>
      <c r="O11" s="21">
        <f t="shared" si="0"/>
        <v>351216</v>
      </c>
    </row>
    <row r="12" spans="1:15" ht="24.95" customHeight="1">
      <c r="A12" s="39" t="s">
        <v>29</v>
      </c>
      <c r="B12" s="109">
        <v>2132499</v>
      </c>
      <c r="C12" s="109">
        <v>63375</v>
      </c>
      <c r="D12" s="38" t="s">
        <v>30</v>
      </c>
      <c r="L12" s="21"/>
      <c r="M12" s="21"/>
      <c r="N12" s="21"/>
      <c r="O12" s="21"/>
    </row>
    <row r="13" spans="1:15" ht="24.95" customHeight="1">
      <c r="A13" s="39" t="s">
        <v>31</v>
      </c>
      <c r="B13" s="109">
        <v>1605601</v>
      </c>
      <c r="C13" s="109">
        <v>912</v>
      </c>
      <c r="D13" s="38" t="s">
        <v>32</v>
      </c>
    </row>
    <row r="14" spans="1:15" ht="24.95" customHeight="1">
      <c r="A14" s="39" t="s">
        <v>33</v>
      </c>
      <c r="B14" s="109">
        <v>1939105</v>
      </c>
      <c r="C14" s="109" t="s">
        <v>70</v>
      </c>
      <c r="D14" s="38" t="s">
        <v>34</v>
      </c>
    </row>
    <row r="15" spans="1:15" ht="24.95" customHeight="1">
      <c r="A15" s="39" t="s">
        <v>35</v>
      </c>
      <c r="B15" s="109">
        <v>3783984</v>
      </c>
      <c r="C15" s="109">
        <v>122880</v>
      </c>
      <c r="D15" s="38" t="s">
        <v>246</v>
      </c>
    </row>
    <row r="16" spans="1:15" ht="24.95" customHeight="1">
      <c r="A16" s="39" t="s">
        <v>37</v>
      </c>
      <c r="B16" s="109">
        <v>2293856</v>
      </c>
      <c r="C16" s="109">
        <v>12345</v>
      </c>
      <c r="D16" s="38" t="s">
        <v>66</v>
      </c>
    </row>
    <row r="17" spans="1:11" ht="24.95" customHeight="1">
      <c r="A17" s="39" t="s">
        <v>39</v>
      </c>
      <c r="B17" s="109">
        <v>1990162</v>
      </c>
      <c r="C17" s="109">
        <v>9411</v>
      </c>
      <c r="D17" s="38" t="s">
        <v>40</v>
      </c>
    </row>
    <row r="18" spans="1:11" ht="24.95" customHeight="1">
      <c r="A18" s="39" t="s">
        <v>41</v>
      </c>
      <c r="B18" s="109">
        <v>4349543</v>
      </c>
      <c r="C18" s="109">
        <v>440</v>
      </c>
      <c r="D18" s="38" t="s">
        <v>42</v>
      </c>
    </row>
    <row r="19" spans="1:11" ht="24.95" customHeight="1">
      <c r="A19" s="39" t="s">
        <v>43</v>
      </c>
      <c r="B19" s="109">
        <v>910766</v>
      </c>
      <c r="C19" s="109">
        <v>115</v>
      </c>
      <c r="D19" s="38" t="s">
        <v>44</v>
      </c>
    </row>
    <row r="20" spans="1:11" ht="24.95" customHeight="1">
      <c r="A20" s="39" t="s">
        <v>45</v>
      </c>
      <c r="B20" s="109">
        <v>2778154</v>
      </c>
      <c r="C20" s="109">
        <v>5491</v>
      </c>
      <c r="D20" s="38" t="s">
        <v>46</v>
      </c>
    </row>
    <row r="21" spans="1:11" ht="24.95" customHeight="1">
      <c r="A21" s="39" t="s">
        <v>67</v>
      </c>
      <c r="B21" s="109"/>
      <c r="C21" s="109"/>
      <c r="D21" s="38" t="s">
        <v>68</v>
      </c>
    </row>
    <row r="22" spans="1:11" ht="24.95" customHeight="1">
      <c r="A22" s="39" t="s">
        <v>69</v>
      </c>
      <c r="B22" s="109">
        <v>602940</v>
      </c>
      <c r="C22" s="109" t="s">
        <v>70</v>
      </c>
      <c r="D22" s="38" t="s">
        <v>71</v>
      </c>
      <c r="K22" s="151">
        <v>174330</v>
      </c>
    </row>
    <row r="23" spans="1:11" ht="24.95" customHeight="1">
      <c r="A23" s="39" t="s">
        <v>72</v>
      </c>
      <c r="B23" s="109">
        <v>436345</v>
      </c>
      <c r="C23" s="109" t="s">
        <v>70</v>
      </c>
      <c r="D23" s="38" t="s">
        <v>73</v>
      </c>
      <c r="K23" s="151">
        <v>658982</v>
      </c>
    </row>
    <row r="24" spans="1:11" ht="24.95" customHeight="1" thickBot="1">
      <c r="A24" s="39" t="s">
        <v>74</v>
      </c>
      <c r="B24" s="109">
        <v>1680285</v>
      </c>
      <c r="C24" s="109" t="s">
        <v>70</v>
      </c>
      <c r="D24" s="38" t="s">
        <v>75</v>
      </c>
      <c r="K24" s="151">
        <v>1194711</v>
      </c>
    </row>
    <row r="25" spans="1:11" ht="24.95" customHeight="1" thickBot="1">
      <c r="A25" s="62" t="s">
        <v>16</v>
      </c>
      <c r="B25" s="110">
        <f>SUM(B6:B24)</f>
        <v>41873795</v>
      </c>
      <c r="C25" s="110">
        <f>SUM(C9:C24)</f>
        <v>526059</v>
      </c>
      <c r="D25" s="66" t="s">
        <v>15</v>
      </c>
      <c r="E25" s="35"/>
      <c r="K25" s="151">
        <v>21663037</v>
      </c>
    </row>
    <row r="26" spans="1:11" ht="22.5" customHeight="1">
      <c r="A26" s="193" t="s">
        <v>256</v>
      </c>
      <c r="B26" s="193"/>
      <c r="C26" s="196" t="s">
        <v>264</v>
      </c>
      <c r="D26" s="196"/>
    </row>
    <row r="27" spans="1:11" ht="22.5" customHeight="1">
      <c r="A27" s="8" t="s">
        <v>76</v>
      </c>
      <c r="B27" s="1"/>
      <c r="C27" s="1"/>
      <c r="D27" s="7" t="s">
        <v>77</v>
      </c>
    </row>
    <row r="28" spans="1:11" s="142" customFormat="1" ht="27" customHeight="1">
      <c r="A28" s="192" t="s">
        <v>170</v>
      </c>
      <c r="B28" s="192"/>
      <c r="C28" s="195" t="s">
        <v>65</v>
      </c>
      <c r="D28" s="195"/>
    </row>
    <row r="29" spans="1:11" ht="25.5" customHeight="1"/>
  </sheetData>
  <mergeCells count="6">
    <mergeCell ref="A1:D1"/>
    <mergeCell ref="A2:D2"/>
    <mergeCell ref="C28:D28"/>
    <mergeCell ref="A28:B28"/>
    <mergeCell ref="A26:B26"/>
    <mergeCell ref="C26:D26"/>
  </mergeCells>
  <printOptions horizontalCentered="1"/>
  <pageMargins left="0.41" right="0.35" top="0.95" bottom="0.74803149606299202" header="0.31496062992126" footer="0.31496062992126"/>
  <pageSetup paperSize="9" scale="75" orientation="portrait" r:id="rId1"/>
  <headerFooter>
    <oddFooter>&amp;C&amp;"-,غامق"&amp;14 11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I28"/>
  <sheetViews>
    <sheetView rightToLeft="1" zoomScale="78" zoomScaleNormal="78" workbookViewId="0">
      <selection activeCell="H20" sqref="H20"/>
    </sheetView>
  </sheetViews>
  <sheetFormatPr defaultRowHeight="15"/>
  <cols>
    <col min="1" max="1" width="26.28515625" customWidth="1"/>
    <col min="2" max="2" width="46.140625" customWidth="1"/>
    <col min="3" max="3" width="31.28515625" customWidth="1"/>
    <col min="9" max="9" width="39.42578125" customWidth="1"/>
  </cols>
  <sheetData>
    <row r="1" spans="1:9" ht="31.5" customHeight="1">
      <c r="A1" s="198" t="s">
        <v>244</v>
      </c>
      <c r="B1" s="198"/>
      <c r="C1" s="198"/>
    </row>
    <row r="2" spans="1:9" ht="35.25" customHeight="1">
      <c r="A2" s="198" t="s">
        <v>245</v>
      </c>
      <c r="B2" s="198"/>
      <c r="C2" s="198"/>
    </row>
    <row r="3" spans="1:9" ht="31.5" customHeight="1" thickBot="1">
      <c r="A3" s="11" t="s">
        <v>167</v>
      </c>
      <c r="B3" s="13"/>
      <c r="C3" s="12" t="s">
        <v>168</v>
      </c>
    </row>
    <row r="4" spans="1:9" ht="111" customHeight="1" thickBot="1">
      <c r="A4" s="68" t="s">
        <v>17</v>
      </c>
      <c r="B4" s="65" t="s">
        <v>276</v>
      </c>
      <c r="C4" s="70" t="s">
        <v>57</v>
      </c>
      <c r="I4" s="22"/>
    </row>
    <row r="5" spans="1:9" ht="17.45" hidden="1" customHeight="1" thickBot="1">
      <c r="A5" s="14" t="s">
        <v>0</v>
      </c>
      <c r="B5" s="4" t="s">
        <v>1</v>
      </c>
      <c r="C5" s="14" t="s">
        <v>3</v>
      </c>
    </row>
    <row r="6" spans="1:9" ht="24.95" customHeight="1">
      <c r="A6" s="39" t="s">
        <v>59</v>
      </c>
      <c r="B6" s="109">
        <v>1697015</v>
      </c>
      <c r="C6" s="45" t="s">
        <v>60</v>
      </c>
    </row>
    <row r="7" spans="1:9" ht="24.95" customHeight="1">
      <c r="A7" s="39" t="s">
        <v>20</v>
      </c>
      <c r="B7" s="109">
        <v>1194069</v>
      </c>
      <c r="C7" s="45" t="s">
        <v>21</v>
      </c>
      <c r="E7" s="199" t="s">
        <v>178</v>
      </c>
      <c r="F7" s="199"/>
    </row>
    <row r="8" spans="1:9" ht="24.95" customHeight="1">
      <c r="A8" s="39" t="s">
        <v>22</v>
      </c>
      <c r="B8" s="109">
        <v>974199</v>
      </c>
      <c r="C8" s="45" t="s">
        <v>23</v>
      </c>
      <c r="E8" s="199"/>
      <c r="F8" s="199"/>
    </row>
    <row r="9" spans="1:9" ht="24.95" customHeight="1">
      <c r="A9" s="39" t="s">
        <v>24</v>
      </c>
      <c r="B9" s="109">
        <v>1495492</v>
      </c>
      <c r="C9" s="45" t="s">
        <v>25</v>
      </c>
      <c r="E9" s="199"/>
      <c r="F9" s="199"/>
    </row>
    <row r="10" spans="1:9" ht="24.95" customHeight="1">
      <c r="A10" s="39" t="s">
        <v>47</v>
      </c>
      <c r="B10" s="109">
        <v>5682256</v>
      </c>
      <c r="C10" s="45" t="s">
        <v>26</v>
      </c>
      <c r="E10" s="199"/>
      <c r="F10" s="199"/>
      <c r="G10" s="113"/>
      <c r="H10" s="113"/>
      <c r="I10" s="113"/>
    </row>
    <row r="11" spans="1:9" ht="24.95" customHeight="1">
      <c r="A11" s="39" t="s">
        <v>27</v>
      </c>
      <c r="B11" s="109">
        <v>1319693</v>
      </c>
      <c r="C11" s="45" t="s">
        <v>28</v>
      </c>
      <c r="E11" s="199"/>
      <c r="F11" s="199"/>
    </row>
    <row r="12" spans="1:9" ht="24.95" customHeight="1">
      <c r="A12" s="39" t="s">
        <v>29</v>
      </c>
      <c r="B12" s="109">
        <v>1126764</v>
      </c>
      <c r="C12" s="45" t="s">
        <v>30</v>
      </c>
      <c r="E12" s="199"/>
      <c r="F12" s="199"/>
    </row>
    <row r="13" spans="1:9" ht="24.95" customHeight="1">
      <c r="A13" s="39" t="s">
        <v>31</v>
      </c>
      <c r="B13" s="109">
        <v>925750</v>
      </c>
      <c r="C13" s="45" t="s">
        <v>32</v>
      </c>
      <c r="E13" s="199"/>
      <c r="F13" s="199"/>
    </row>
    <row r="14" spans="1:9" ht="24.95" customHeight="1">
      <c r="A14" s="39" t="s">
        <v>33</v>
      </c>
      <c r="B14" s="109">
        <v>1094430</v>
      </c>
      <c r="C14" s="45" t="s">
        <v>34</v>
      </c>
      <c r="E14" s="199"/>
      <c r="F14" s="199"/>
    </row>
    <row r="15" spans="1:9" ht="24.95" customHeight="1">
      <c r="A15" s="39" t="s">
        <v>35</v>
      </c>
      <c r="B15" s="109">
        <v>1373628</v>
      </c>
      <c r="C15" s="45" t="s">
        <v>246</v>
      </c>
      <c r="E15" s="199"/>
      <c r="F15" s="199"/>
    </row>
    <row r="16" spans="1:9" ht="24.95" customHeight="1">
      <c r="A16" s="39" t="s">
        <v>37</v>
      </c>
      <c r="B16" s="109">
        <v>836578</v>
      </c>
      <c r="C16" s="45" t="s">
        <v>66</v>
      </c>
      <c r="E16" s="199"/>
      <c r="F16" s="199"/>
    </row>
    <row r="17" spans="1:5" ht="24.95" customHeight="1">
      <c r="A17" s="39" t="s">
        <v>39</v>
      </c>
      <c r="B17" s="109">
        <v>529138</v>
      </c>
      <c r="C17" s="45" t="s">
        <v>40</v>
      </c>
    </row>
    <row r="18" spans="1:5" ht="24.95" customHeight="1">
      <c r="A18" s="39" t="s">
        <v>41</v>
      </c>
      <c r="B18" s="109">
        <v>1306292</v>
      </c>
      <c r="C18" s="45" t="s">
        <v>42</v>
      </c>
    </row>
    <row r="19" spans="1:5" ht="24.95" customHeight="1">
      <c r="A19" s="39" t="s">
        <v>43</v>
      </c>
      <c r="B19" s="109">
        <v>632278</v>
      </c>
      <c r="C19" s="45" t="s">
        <v>44</v>
      </c>
      <c r="E19" s="44"/>
    </row>
    <row r="20" spans="1:5" ht="24.95" customHeight="1">
      <c r="A20" s="39" t="s">
        <v>45</v>
      </c>
      <c r="B20" s="109">
        <v>1911591</v>
      </c>
      <c r="C20" s="45" t="s">
        <v>46</v>
      </c>
    </row>
    <row r="21" spans="1:5" ht="24.95" customHeight="1">
      <c r="A21" s="39" t="s">
        <v>67</v>
      </c>
      <c r="B21" s="109"/>
      <c r="C21" s="45" t="s">
        <v>68</v>
      </c>
    </row>
    <row r="22" spans="1:5" ht="24.95" customHeight="1">
      <c r="A22" s="39" t="s">
        <v>69</v>
      </c>
      <c r="B22" s="109">
        <v>226792</v>
      </c>
      <c r="C22" s="45" t="s">
        <v>71</v>
      </c>
    </row>
    <row r="23" spans="1:5" ht="24.95" customHeight="1">
      <c r="A23" s="39" t="s">
        <v>72</v>
      </c>
      <c r="B23" s="109">
        <v>644881</v>
      </c>
      <c r="C23" s="45" t="s">
        <v>73</v>
      </c>
    </row>
    <row r="24" spans="1:5" ht="24.95" customHeight="1" thickBot="1">
      <c r="A24" s="39" t="s">
        <v>74</v>
      </c>
      <c r="B24" s="109">
        <v>1100215</v>
      </c>
      <c r="C24" s="45" t="s">
        <v>75</v>
      </c>
    </row>
    <row r="25" spans="1:5" ht="24.95" customHeight="1" thickBot="1">
      <c r="A25" s="62" t="s">
        <v>16</v>
      </c>
      <c r="B25" s="110">
        <f>SUM(B6:B24)</f>
        <v>24071061</v>
      </c>
      <c r="C25" s="66" t="s">
        <v>15</v>
      </c>
    </row>
    <row r="26" spans="1:5" ht="39" customHeight="1">
      <c r="A26" s="154" t="s">
        <v>257</v>
      </c>
      <c r="B26" s="197" t="s">
        <v>261</v>
      </c>
      <c r="C26" s="197"/>
    </row>
    <row r="27" spans="1:5" ht="30.75" customHeight="1">
      <c r="A27" s="5" t="s">
        <v>139</v>
      </c>
      <c r="B27" s="1"/>
      <c r="C27" s="5" t="s">
        <v>78</v>
      </c>
    </row>
    <row r="28" spans="1:5" ht="32.25" customHeight="1"/>
  </sheetData>
  <mergeCells count="4">
    <mergeCell ref="B26:C26"/>
    <mergeCell ref="A1:C1"/>
    <mergeCell ref="A2:C2"/>
    <mergeCell ref="E7:F16"/>
  </mergeCells>
  <printOptions horizontalCentered="1"/>
  <pageMargins left="0.79" right="0.67" top="0.87" bottom="0.74803149606299202" header="0.31496062992126" footer="0.31496062992126"/>
  <pageSetup paperSize="9" scale="75" orientation="portrait" r:id="rId1"/>
  <headerFooter>
    <oddFooter>&amp;C&amp;"-,غامق"&amp;14 14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25"/>
  <sheetViews>
    <sheetView rightToLeft="1" topLeftCell="A4" zoomScale="80" zoomScaleNormal="80" workbookViewId="0">
      <selection activeCell="H3" sqref="H1:H1048576"/>
    </sheetView>
  </sheetViews>
  <sheetFormatPr defaultRowHeight="15"/>
  <cols>
    <col min="1" max="1" width="16.140625" customWidth="1"/>
    <col min="2" max="2" width="15.7109375" customWidth="1"/>
    <col min="3" max="3" width="26.42578125" customWidth="1"/>
    <col min="4" max="4" width="15.7109375" customWidth="1"/>
    <col min="5" max="5" width="14.42578125" customWidth="1"/>
    <col min="6" max="6" width="17.140625" customWidth="1"/>
    <col min="7" max="7" width="16.140625" customWidth="1"/>
    <col min="8" max="8" width="17.28515625" customWidth="1"/>
    <col min="9" max="9" width="14.28515625" customWidth="1"/>
    <col min="10" max="10" width="15.140625" customWidth="1"/>
    <col min="11" max="11" width="19.42578125" customWidth="1"/>
    <col min="15" max="15" width="14.140625" customWidth="1"/>
    <col min="16" max="16" width="10.28515625" customWidth="1"/>
  </cols>
  <sheetData>
    <row r="1" spans="1:19" ht="20.25">
      <c r="A1" s="198" t="s">
        <v>183</v>
      </c>
      <c r="B1" s="198"/>
      <c r="C1" s="198"/>
      <c r="D1" s="198"/>
      <c r="E1" s="198"/>
      <c r="F1" s="198"/>
      <c r="G1" s="198"/>
      <c r="H1" s="198"/>
      <c r="I1" s="198"/>
      <c r="J1" s="198"/>
      <c r="K1" s="200"/>
    </row>
    <row r="2" spans="1:19" ht="20.25">
      <c r="A2" s="198" t="s">
        <v>184</v>
      </c>
      <c r="B2" s="198"/>
      <c r="C2" s="198"/>
      <c r="D2" s="198"/>
      <c r="E2" s="198"/>
      <c r="F2" s="198"/>
      <c r="G2" s="198"/>
      <c r="H2" s="198"/>
      <c r="I2" s="198"/>
      <c r="J2" s="198"/>
      <c r="K2" s="200"/>
    </row>
    <row r="3" spans="1:19" ht="18.75" thickBot="1">
      <c r="A3" s="16" t="s">
        <v>150</v>
      </c>
      <c r="B3" s="16"/>
      <c r="C3" s="16"/>
      <c r="D3" s="16"/>
      <c r="E3" s="16"/>
      <c r="F3" s="16"/>
      <c r="G3" s="16"/>
      <c r="H3" s="16"/>
      <c r="I3" s="16"/>
      <c r="J3" s="206" t="s">
        <v>230</v>
      </c>
      <c r="K3" s="206"/>
    </row>
    <row r="4" spans="1:19" ht="57.75" customHeight="1">
      <c r="A4" s="204" t="s">
        <v>80</v>
      </c>
      <c r="B4" s="179" t="s">
        <v>81</v>
      </c>
      <c r="C4" s="179" t="s">
        <v>82</v>
      </c>
      <c r="D4" s="179" t="s">
        <v>105</v>
      </c>
      <c r="E4" s="201" t="s">
        <v>83</v>
      </c>
      <c r="F4" s="201"/>
      <c r="G4" s="201" t="s">
        <v>86</v>
      </c>
      <c r="H4" s="201"/>
      <c r="I4" s="201" t="s">
        <v>87</v>
      </c>
      <c r="J4" s="201"/>
      <c r="K4" s="202" t="s">
        <v>90</v>
      </c>
    </row>
    <row r="5" spans="1:19" ht="80.45" customHeight="1" thickBot="1">
      <c r="A5" s="205"/>
      <c r="B5" s="180"/>
      <c r="C5" s="180"/>
      <c r="D5" s="180"/>
      <c r="E5" s="65" t="s">
        <v>84</v>
      </c>
      <c r="F5" s="65" t="s">
        <v>85</v>
      </c>
      <c r="G5" s="65" t="s">
        <v>84</v>
      </c>
      <c r="H5" s="65" t="s">
        <v>85</v>
      </c>
      <c r="I5" s="65" t="s">
        <v>88</v>
      </c>
      <c r="J5" s="65" t="s">
        <v>89</v>
      </c>
      <c r="K5" s="203"/>
    </row>
    <row r="6" spans="1:19" hidden="1">
      <c r="A6" t="s">
        <v>0</v>
      </c>
      <c r="B6" s="54" t="s">
        <v>1</v>
      </c>
      <c r="C6" s="54" t="s">
        <v>2</v>
      </c>
      <c r="D6" s="54" t="s">
        <v>3</v>
      </c>
      <c r="E6" s="55" t="s">
        <v>4</v>
      </c>
      <c r="F6" s="55" t="s">
        <v>10</v>
      </c>
      <c r="G6" s="55" t="s">
        <v>11</v>
      </c>
      <c r="H6" s="55" t="s">
        <v>12</v>
      </c>
      <c r="I6" s="55" t="s">
        <v>48</v>
      </c>
      <c r="J6" s="55" t="s">
        <v>49</v>
      </c>
      <c r="K6" t="s">
        <v>50</v>
      </c>
    </row>
    <row r="7" spans="1:19" ht="20.100000000000001" customHeight="1">
      <c r="A7" s="32" t="s">
        <v>91</v>
      </c>
      <c r="B7" s="48">
        <v>453</v>
      </c>
      <c r="C7" s="47">
        <f>Table10[[#This Row],[Column2]]/B15*100</f>
        <v>6.2276601594720926</v>
      </c>
      <c r="D7" s="48">
        <v>374</v>
      </c>
      <c r="E7" s="48">
        <v>2374</v>
      </c>
      <c r="F7" s="48">
        <v>17</v>
      </c>
      <c r="G7" s="48">
        <v>337</v>
      </c>
      <c r="H7" s="48">
        <v>67</v>
      </c>
      <c r="I7" s="48">
        <v>405</v>
      </c>
      <c r="J7" s="48">
        <v>901</v>
      </c>
      <c r="K7" s="45" t="s">
        <v>92</v>
      </c>
    </row>
    <row r="8" spans="1:19" ht="20.100000000000001" customHeight="1">
      <c r="A8" s="32" t="s">
        <v>93</v>
      </c>
      <c r="B8" s="48">
        <v>3398</v>
      </c>
      <c r="C8" s="47">
        <f>Table10[[#This Row],[Column2]]/B15*100</f>
        <v>46.714324993126205</v>
      </c>
      <c r="D8" s="48">
        <v>754</v>
      </c>
      <c r="E8" s="48">
        <v>3060</v>
      </c>
      <c r="F8" s="48">
        <v>191</v>
      </c>
      <c r="G8" s="48">
        <v>22792</v>
      </c>
      <c r="H8" s="48">
        <v>8004</v>
      </c>
      <c r="I8" s="48">
        <v>217</v>
      </c>
      <c r="J8" s="48">
        <v>1352</v>
      </c>
      <c r="K8" s="32" t="s">
        <v>94</v>
      </c>
      <c r="S8">
        <v>10.1</v>
      </c>
    </row>
    <row r="9" spans="1:19" ht="20.100000000000001" customHeight="1">
      <c r="A9" s="32" t="s">
        <v>95</v>
      </c>
      <c r="B9" s="48">
        <v>0</v>
      </c>
      <c r="C9" s="72">
        <f>Table10[[#This Row],[Column2]]/B15*100</f>
        <v>0</v>
      </c>
      <c r="D9" s="48">
        <v>0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32" t="s">
        <v>96</v>
      </c>
      <c r="S9">
        <v>43.4</v>
      </c>
    </row>
    <row r="10" spans="1:19" ht="20.100000000000001" customHeight="1">
      <c r="A10" s="32" t="s">
        <v>97</v>
      </c>
      <c r="B10" s="48">
        <v>1620</v>
      </c>
      <c r="C10" s="47">
        <f>Table10[[#This Row],[Column2]]/B15*100</f>
        <v>22.271102557052515</v>
      </c>
      <c r="D10" s="48">
        <v>752</v>
      </c>
      <c r="E10" s="48">
        <v>152</v>
      </c>
      <c r="F10" s="48">
        <v>52</v>
      </c>
      <c r="G10" s="48">
        <v>5887</v>
      </c>
      <c r="H10" s="48">
        <v>1231</v>
      </c>
      <c r="I10" s="48">
        <v>115</v>
      </c>
      <c r="J10" s="48">
        <v>222</v>
      </c>
      <c r="K10" s="32" t="s">
        <v>98</v>
      </c>
      <c r="S10">
        <v>33.299999999999997</v>
      </c>
    </row>
    <row r="11" spans="1:19" ht="20.100000000000001" customHeight="1">
      <c r="A11" s="32" t="s">
        <v>99</v>
      </c>
      <c r="B11" s="48">
        <v>3</v>
      </c>
      <c r="C11" s="72">
        <f>Table10[[#This Row],[Column2]]/B15*100</f>
        <v>4.1242782513060211E-2</v>
      </c>
      <c r="D11" s="48">
        <v>0</v>
      </c>
      <c r="E11" s="48">
        <v>22</v>
      </c>
      <c r="F11" s="48">
        <v>2</v>
      </c>
      <c r="G11" s="48">
        <v>0</v>
      </c>
      <c r="H11" s="48">
        <v>0</v>
      </c>
      <c r="I11" s="48">
        <v>0</v>
      </c>
      <c r="J11" s="48">
        <v>3</v>
      </c>
      <c r="K11" s="32" t="s">
        <v>100</v>
      </c>
      <c r="S11">
        <v>0.03</v>
      </c>
    </row>
    <row r="12" spans="1:19" ht="20.100000000000001" customHeight="1">
      <c r="A12" s="32" t="s">
        <v>101</v>
      </c>
      <c r="B12" s="48">
        <v>871</v>
      </c>
      <c r="C12" s="47">
        <f>Table10[[#This Row],[Column2]]/B15*100</f>
        <v>11.974154522958482</v>
      </c>
      <c r="D12" s="48">
        <v>2</v>
      </c>
      <c r="E12" s="48">
        <v>10</v>
      </c>
      <c r="F12" s="48">
        <v>3</v>
      </c>
      <c r="G12" s="48">
        <v>145</v>
      </c>
      <c r="H12" s="48">
        <v>12</v>
      </c>
      <c r="I12" s="48">
        <v>3</v>
      </c>
      <c r="J12" s="48">
        <v>0</v>
      </c>
      <c r="K12" s="32" t="s">
        <v>102</v>
      </c>
      <c r="S12">
        <v>4.4000000000000004</v>
      </c>
    </row>
    <row r="13" spans="1:19" ht="20.100000000000001" customHeight="1">
      <c r="A13" s="32" t="s">
        <v>103</v>
      </c>
      <c r="B13" s="48">
        <v>884</v>
      </c>
      <c r="C13" s="47">
        <f>Table10[[#This Row],[Column2]]/B15*100</f>
        <v>12.152873247181743</v>
      </c>
      <c r="D13" s="48">
        <v>1936</v>
      </c>
      <c r="E13" s="48">
        <v>254</v>
      </c>
      <c r="F13" s="48">
        <v>17</v>
      </c>
      <c r="G13" s="48">
        <v>498</v>
      </c>
      <c r="H13" s="48">
        <v>698</v>
      </c>
      <c r="I13" s="48">
        <v>5799</v>
      </c>
      <c r="J13" s="48">
        <v>75</v>
      </c>
      <c r="K13" s="32" t="s">
        <v>104</v>
      </c>
      <c r="S13">
        <v>8.6999999999999993</v>
      </c>
    </row>
    <row r="14" spans="1:19" s="57" customFormat="1" ht="20.100000000000001" customHeight="1" thickBot="1">
      <c r="A14" s="32" t="s">
        <v>163</v>
      </c>
      <c r="B14" s="48">
        <v>45</v>
      </c>
      <c r="C14" s="153">
        <v>0.6</v>
      </c>
      <c r="D14" s="48">
        <v>0</v>
      </c>
      <c r="E14" s="48">
        <v>1643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32" t="s">
        <v>165</v>
      </c>
    </row>
    <row r="15" spans="1:19" ht="20.100000000000001" customHeight="1" thickBot="1">
      <c r="A15" s="66" t="s">
        <v>16</v>
      </c>
      <c r="B15" s="63">
        <f>SUM(B7:B14)</f>
        <v>7274</v>
      </c>
      <c r="C15" s="71">
        <f>SUM(C7:C14)</f>
        <v>99.981358262304099</v>
      </c>
      <c r="D15" s="63">
        <f t="shared" ref="D15:J15" si="0">SUM(D7:D14)</f>
        <v>3818</v>
      </c>
      <c r="E15" s="63">
        <f t="shared" si="0"/>
        <v>7515</v>
      </c>
      <c r="F15" s="63">
        <f t="shared" si="0"/>
        <v>282</v>
      </c>
      <c r="G15" s="63">
        <f t="shared" si="0"/>
        <v>29659</v>
      </c>
      <c r="H15" s="63">
        <f t="shared" si="0"/>
        <v>10012</v>
      </c>
      <c r="I15" s="63">
        <f t="shared" si="0"/>
        <v>6539</v>
      </c>
      <c r="J15" s="63">
        <f t="shared" si="0"/>
        <v>2553</v>
      </c>
      <c r="K15" s="66" t="s">
        <v>15</v>
      </c>
      <c r="S15">
        <f>SUM(S8:S13)</f>
        <v>99.93</v>
      </c>
    </row>
    <row r="16" spans="1:19" s="5" customFormat="1" ht="19.5" customHeight="1">
      <c r="A16" s="5" t="s">
        <v>144</v>
      </c>
      <c r="K16" s="5" t="s">
        <v>143</v>
      </c>
    </row>
    <row r="18" spans="15:16">
      <c r="O18" s="57" t="s">
        <v>163</v>
      </c>
      <c r="P18" s="57">
        <v>0.6</v>
      </c>
    </row>
    <row r="19" spans="15:16">
      <c r="O19" t="s">
        <v>103</v>
      </c>
      <c r="P19" s="99">
        <f>$C$13</f>
        <v>12.152873247181743</v>
      </c>
    </row>
    <row r="20" spans="15:16">
      <c r="O20" t="s">
        <v>101</v>
      </c>
      <c r="P20" s="99">
        <f>$C$12</f>
        <v>11.974154522958482</v>
      </c>
    </row>
    <row r="21" spans="15:16">
      <c r="O21" t="s">
        <v>99</v>
      </c>
      <c r="P21" s="57">
        <v>0</v>
      </c>
    </row>
    <row r="22" spans="15:16">
      <c r="O22" t="s">
        <v>97</v>
      </c>
      <c r="P22" s="99">
        <f>$C$10</f>
        <v>22.271102557052515</v>
      </c>
    </row>
    <row r="23" spans="15:16">
      <c r="O23" t="s">
        <v>141</v>
      </c>
      <c r="P23" s="57">
        <v>0</v>
      </c>
    </row>
    <row r="24" spans="15:16">
      <c r="O24" t="s">
        <v>93</v>
      </c>
      <c r="P24" s="99">
        <f>$C$8</f>
        <v>46.714324993126205</v>
      </c>
    </row>
    <row r="25" spans="15:16">
      <c r="O25" t="s">
        <v>155</v>
      </c>
      <c r="P25" s="99">
        <f>$C$7</f>
        <v>6.2276601594720926</v>
      </c>
    </row>
  </sheetData>
  <mergeCells count="11">
    <mergeCell ref="A1:K1"/>
    <mergeCell ref="A2:K2"/>
    <mergeCell ref="E4:F4"/>
    <mergeCell ref="G4:H4"/>
    <mergeCell ref="I4:J4"/>
    <mergeCell ref="K4:K5"/>
    <mergeCell ref="A4:A5"/>
    <mergeCell ref="B4:B5"/>
    <mergeCell ref="C4:C5"/>
    <mergeCell ref="D4:D5"/>
    <mergeCell ref="J3:K3"/>
  </mergeCells>
  <printOptions horizontalCentered="1"/>
  <pageMargins left="0.63" right="0.45" top="0.74803149606299202" bottom="0.74803149606299202" header="0.31496062992126" footer="0.31496062992126"/>
  <pageSetup paperSize="9" scale="66" orientation="landscape" r:id="rId1"/>
  <headerFooter>
    <oddFooter>&amp;C&amp;"-,غامق"&amp;14 16</odd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U25"/>
  <sheetViews>
    <sheetView rightToLeft="1" topLeftCell="A4" zoomScale="80" zoomScaleNormal="80" workbookViewId="0">
      <selection activeCell="K33" sqref="K33"/>
    </sheetView>
  </sheetViews>
  <sheetFormatPr defaultRowHeight="15"/>
  <cols>
    <col min="1" max="1" width="13" customWidth="1"/>
    <col min="2" max="2" width="15.5703125" customWidth="1"/>
    <col min="3" max="3" width="25" customWidth="1"/>
    <col min="4" max="4" width="16.140625" customWidth="1"/>
    <col min="5" max="5" width="13.7109375" customWidth="1"/>
    <col min="6" max="6" width="15.5703125" customWidth="1"/>
    <col min="7" max="8" width="14.85546875" customWidth="1"/>
    <col min="9" max="9" width="17" customWidth="1"/>
    <col min="10" max="10" width="15.28515625" customWidth="1"/>
    <col min="11" max="11" width="19.42578125" customWidth="1"/>
    <col min="15" max="15" width="11.140625" bestFit="1" customWidth="1"/>
  </cols>
  <sheetData>
    <row r="1" spans="1:21" ht="20.25">
      <c r="A1" s="198" t="s">
        <v>185</v>
      </c>
      <c r="B1" s="198"/>
      <c r="C1" s="198"/>
      <c r="D1" s="198"/>
      <c r="E1" s="198"/>
      <c r="F1" s="198"/>
      <c r="G1" s="198"/>
      <c r="H1" s="198"/>
      <c r="I1" s="198"/>
      <c r="J1" s="198"/>
      <c r="K1" s="200"/>
    </row>
    <row r="2" spans="1:21" ht="20.25">
      <c r="A2" s="198" t="s">
        <v>186</v>
      </c>
      <c r="B2" s="198"/>
      <c r="C2" s="198"/>
      <c r="D2" s="198"/>
      <c r="E2" s="198"/>
      <c r="F2" s="198"/>
      <c r="G2" s="198"/>
      <c r="H2" s="198"/>
      <c r="I2" s="198"/>
      <c r="J2" s="198"/>
      <c r="K2" s="200"/>
    </row>
    <row r="3" spans="1:21" ht="24.75" customHeight="1" thickBot="1">
      <c r="A3" s="16" t="s">
        <v>79</v>
      </c>
      <c r="B3" s="16"/>
      <c r="C3" s="16"/>
      <c r="D3" s="16"/>
      <c r="E3" s="16"/>
      <c r="F3" s="16"/>
      <c r="G3" s="16"/>
      <c r="H3" s="16"/>
      <c r="I3" s="16"/>
      <c r="J3" s="16"/>
      <c r="K3" s="10" t="s">
        <v>169</v>
      </c>
    </row>
    <row r="4" spans="1:21" ht="51" customHeight="1">
      <c r="A4" s="204" t="s">
        <v>80</v>
      </c>
      <c r="B4" s="179" t="s">
        <v>81</v>
      </c>
      <c r="C4" s="179" t="s">
        <v>82</v>
      </c>
      <c r="D4" s="179" t="s">
        <v>105</v>
      </c>
      <c r="E4" s="201" t="s">
        <v>83</v>
      </c>
      <c r="F4" s="201"/>
      <c r="G4" s="201" t="s">
        <v>86</v>
      </c>
      <c r="H4" s="201"/>
      <c r="I4" s="201" t="s">
        <v>87</v>
      </c>
      <c r="J4" s="201"/>
      <c r="K4" s="202" t="s">
        <v>90</v>
      </c>
      <c r="O4" s="100"/>
    </row>
    <row r="5" spans="1:21" ht="57.75" customHeight="1" thickBot="1">
      <c r="A5" s="205"/>
      <c r="B5" s="180"/>
      <c r="C5" s="180"/>
      <c r="D5" s="180"/>
      <c r="E5" s="65" t="s">
        <v>84</v>
      </c>
      <c r="F5" s="65" t="s">
        <v>85</v>
      </c>
      <c r="G5" s="77" t="s">
        <v>84</v>
      </c>
      <c r="H5" s="77" t="s">
        <v>85</v>
      </c>
      <c r="I5" s="77" t="s">
        <v>88</v>
      </c>
      <c r="J5" s="77" t="s">
        <v>89</v>
      </c>
      <c r="K5" s="203"/>
      <c r="O5" s="101"/>
    </row>
    <row r="6" spans="1:21" ht="15" hidden="1" customHeight="1">
      <c r="A6" t="s">
        <v>0</v>
      </c>
      <c r="B6" s="54" t="s">
        <v>1</v>
      </c>
      <c r="C6" s="54" t="s">
        <v>2</v>
      </c>
      <c r="D6" s="54" t="s">
        <v>3</v>
      </c>
      <c r="E6" s="55" t="s">
        <v>129</v>
      </c>
      <c r="F6" s="55" t="s">
        <v>164</v>
      </c>
      <c r="G6" s="55" t="s">
        <v>172</v>
      </c>
      <c r="H6" s="55" t="s">
        <v>175</v>
      </c>
      <c r="I6" s="55" t="s">
        <v>12</v>
      </c>
      <c r="J6" s="55" t="s">
        <v>48</v>
      </c>
      <c r="K6" t="s">
        <v>50</v>
      </c>
      <c r="O6" s="102"/>
    </row>
    <row r="7" spans="1:21" ht="20.100000000000001" customHeight="1">
      <c r="A7" s="32" t="s">
        <v>91</v>
      </c>
      <c r="B7" s="48">
        <v>124</v>
      </c>
      <c r="C7" s="47">
        <f>Table104[[#This Row],[Column2]]/B15*100</f>
        <v>5.3819444444444446</v>
      </c>
      <c r="D7" s="48">
        <v>2</v>
      </c>
      <c r="E7" s="48">
        <v>205</v>
      </c>
      <c r="F7" s="48">
        <v>0</v>
      </c>
      <c r="G7" s="48">
        <v>117</v>
      </c>
      <c r="H7" s="48">
        <v>0</v>
      </c>
      <c r="I7" s="48">
        <v>0</v>
      </c>
      <c r="J7" s="48">
        <v>54</v>
      </c>
      <c r="K7" s="45" t="s">
        <v>156</v>
      </c>
      <c r="O7" s="48"/>
    </row>
    <row r="8" spans="1:21" s="35" customFormat="1" ht="20.100000000000001" customHeight="1">
      <c r="A8" s="32" t="s">
        <v>93</v>
      </c>
      <c r="B8" s="48">
        <v>673</v>
      </c>
      <c r="C8" s="47">
        <f>Table104[[#This Row],[Column2]]/B15*100</f>
        <v>29.210069444444443</v>
      </c>
      <c r="D8" s="48">
        <v>7</v>
      </c>
      <c r="E8" s="48">
        <v>777</v>
      </c>
      <c r="F8" s="48">
        <v>0</v>
      </c>
      <c r="G8" s="48">
        <v>11</v>
      </c>
      <c r="H8" s="48">
        <v>0</v>
      </c>
      <c r="I8" s="48">
        <v>0</v>
      </c>
      <c r="J8" s="48">
        <v>435</v>
      </c>
      <c r="K8" s="32" t="s">
        <v>94</v>
      </c>
      <c r="O8" s="48"/>
    </row>
    <row r="9" spans="1:21" ht="20.100000000000001" customHeight="1">
      <c r="A9" s="32" t="s">
        <v>95</v>
      </c>
      <c r="B9" s="48">
        <v>10</v>
      </c>
      <c r="C9" s="47">
        <f>Table104[[#This Row],[Column2]]/B15*100</f>
        <v>0.43402777777777779</v>
      </c>
      <c r="D9" s="48">
        <v>0</v>
      </c>
      <c r="E9" s="48">
        <v>9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32" t="s">
        <v>96</v>
      </c>
      <c r="O9" s="48"/>
    </row>
    <row r="10" spans="1:21" s="35" customFormat="1" ht="20.100000000000001" customHeight="1">
      <c r="A10" s="32" t="s">
        <v>97</v>
      </c>
      <c r="B10" s="48">
        <v>454</v>
      </c>
      <c r="C10" s="47">
        <f>Table104[[#This Row],[Column2]]/B15*100</f>
        <v>19.704861111111111</v>
      </c>
      <c r="D10" s="48">
        <v>6</v>
      </c>
      <c r="E10" s="48">
        <v>228</v>
      </c>
      <c r="F10" s="48">
        <v>0</v>
      </c>
      <c r="G10" s="48">
        <v>0</v>
      </c>
      <c r="H10" s="48">
        <v>0</v>
      </c>
      <c r="I10" s="48">
        <v>0</v>
      </c>
      <c r="J10" s="48">
        <v>85</v>
      </c>
      <c r="K10" s="32" t="s">
        <v>98</v>
      </c>
      <c r="O10" s="48"/>
    </row>
    <row r="11" spans="1:21" ht="20.100000000000001" customHeight="1">
      <c r="A11" s="32" t="s">
        <v>99</v>
      </c>
      <c r="B11" s="48">
        <v>1</v>
      </c>
      <c r="C11" s="72">
        <f>Table104[[#This Row],[Column2]]/B15*100</f>
        <v>4.3402777777777776E-2</v>
      </c>
      <c r="D11" s="48">
        <v>0</v>
      </c>
      <c r="E11" s="48">
        <v>2</v>
      </c>
      <c r="F11" s="48">
        <v>0</v>
      </c>
      <c r="G11" s="48">
        <v>0</v>
      </c>
      <c r="H11" s="48">
        <v>0</v>
      </c>
      <c r="I11" s="48">
        <v>3</v>
      </c>
      <c r="J11" s="48">
        <v>0</v>
      </c>
      <c r="K11" s="32" t="s">
        <v>100</v>
      </c>
      <c r="O11" s="48"/>
    </row>
    <row r="12" spans="1:21" s="35" customFormat="1" ht="20.100000000000001" customHeight="1">
      <c r="A12" s="107" t="s">
        <v>101</v>
      </c>
      <c r="B12" s="48">
        <v>436</v>
      </c>
      <c r="C12" s="47">
        <f>Table104[[#This Row],[Column2]]/B15*100</f>
        <v>18.923611111111111</v>
      </c>
      <c r="D12" s="48">
        <v>0</v>
      </c>
      <c r="E12" s="48">
        <v>53</v>
      </c>
      <c r="F12" s="48">
        <v>0</v>
      </c>
      <c r="G12" s="48">
        <v>0</v>
      </c>
      <c r="H12" s="48">
        <v>0</v>
      </c>
      <c r="I12" s="48">
        <v>0</v>
      </c>
      <c r="J12" s="48">
        <v>14</v>
      </c>
      <c r="K12" s="32" t="s">
        <v>102</v>
      </c>
      <c r="O12" s="48"/>
    </row>
    <row r="13" spans="1:21" ht="20.100000000000001" customHeight="1">
      <c r="A13" s="32" t="s">
        <v>103</v>
      </c>
      <c r="B13" s="48">
        <v>606</v>
      </c>
      <c r="C13" s="47">
        <f>Table104[[#This Row],[Column2]]/B15*100</f>
        <v>26.302083333333332</v>
      </c>
      <c r="D13" s="48">
        <v>4</v>
      </c>
      <c r="E13" s="48">
        <v>577</v>
      </c>
      <c r="F13" s="48">
        <v>0</v>
      </c>
      <c r="G13" s="48">
        <v>1</v>
      </c>
      <c r="H13" s="48">
        <v>0</v>
      </c>
      <c r="I13" s="48">
        <v>0</v>
      </c>
      <c r="J13" s="48">
        <v>122</v>
      </c>
      <c r="K13" s="32" t="s">
        <v>104</v>
      </c>
      <c r="O13" s="48"/>
    </row>
    <row r="14" spans="1:21" s="57" customFormat="1" ht="20.100000000000001" customHeight="1" thickBot="1">
      <c r="A14" s="32" t="s">
        <v>163</v>
      </c>
      <c r="B14" s="48">
        <v>0</v>
      </c>
      <c r="C14" s="72">
        <f>Table104[[#This Row],[Column2]]/B15*100</f>
        <v>0</v>
      </c>
      <c r="D14" s="48">
        <v>0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32" t="s">
        <v>165</v>
      </c>
      <c r="O14" s="48"/>
    </row>
    <row r="15" spans="1:21" ht="20.100000000000001" customHeight="1" thickBot="1">
      <c r="A15" s="66" t="s">
        <v>16</v>
      </c>
      <c r="B15" s="63">
        <f>SUM(B7:B14)</f>
        <v>2304</v>
      </c>
      <c r="C15" s="71">
        <f>SUM(C7:C14)</f>
        <v>99.999999999999986</v>
      </c>
      <c r="D15" s="63">
        <f t="shared" ref="D15:J15" si="0">SUM(D7:D14)</f>
        <v>19</v>
      </c>
      <c r="E15" s="63">
        <f t="shared" si="0"/>
        <v>1851</v>
      </c>
      <c r="F15" s="63">
        <f t="shared" si="0"/>
        <v>0</v>
      </c>
      <c r="G15" s="63">
        <f t="shared" si="0"/>
        <v>129</v>
      </c>
      <c r="H15" s="63">
        <f t="shared" si="0"/>
        <v>0</v>
      </c>
      <c r="I15" s="63">
        <f t="shared" si="0"/>
        <v>3</v>
      </c>
      <c r="J15" s="63">
        <f t="shared" si="0"/>
        <v>710</v>
      </c>
      <c r="K15" s="66" t="s">
        <v>15</v>
      </c>
      <c r="O15" s="91"/>
      <c r="U15">
        <f>16/3726*100</f>
        <v>0.42941492216854538</v>
      </c>
    </row>
    <row r="16" spans="1:21" s="5" customFormat="1">
      <c r="A16" s="5" t="s">
        <v>144</v>
      </c>
      <c r="K16" s="5" t="s">
        <v>143</v>
      </c>
    </row>
    <row r="18" spans="15:16" ht="22.5" customHeight="1">
      <c r="O18" s="57" t="s">
        <v>163</v>
      </c>
      <c r="P18" s="57">
        <v>0</v>
      </c>
    </row>
    <row r="19" spans="15:16" ht="30.75" customHeight="1">
      <c r="O19" t="s">
        <v>103</v>
      </c>
      <c r="P19" s="57">
        <v>26.3</v>
      </c>
    </row>
    <row r="20" spans="15:16">
      <c r="O20" t="s">
        <v>101</v>
      </c>
      <c r="P20" s="57">
        <v>18.899999999999999</v>
      </c>
    </row>
    <row r="21" spans="15:16">
      <c r="O21" t="s">
        <v>99</v>
      </c>
      <c r="P21" s="57">
        <v>0</v>
      </c>
    </row>
    <row r="22" spans="15:16">
      <c r="O22" t="s">
        <v>97</v>
      </c>
      <c r="P22" s="57">
        <v>19.7</v>
      </c>
    </row>
    <row r="23" spans="15:16">
      <c r="O23" t="s">
        <v>141</v>
      </c>
      <c r="P23" s="57">
        <v>0.4</v>
      </c>
    </row>
    <row r="24" spans="15:16">
      <c r="O24" t="s">
        <v>93</v>
      </c>
      <c r="P24" s="57">
        <v>29.2</v>
      </c>
    </row>
    <row r="25" spans="15:16">
      <c r="O25" t="s">
        <v>91</v>
      </c>
      <c r="P25" s="57">
        <v>5.4</v>
      </c>
    </row>
  </sheetData>
  <mergeCells count="10">
    <mergeCell ref="K4:K5"/>
    <mergeCell ref="I4:J4"/>
    <mergeCell ref="A1:K1"/>
    <mergeCell ref="A2:K2"/>
    <mergeCell ref="A4:A5"/>
    <mergeCell ref="B4:B5"/>
    <mergeCell ref="C4:C5"/>
    <mergeCell ref="D4:D5"/>
    <mergeCell ref="E4:F4"/>
    <mergeCell ref="G4:H4"/>
  </mergeCells>
  <printOptions horizontalCentered="1"/>
  <pageMargins left="0.46" right="0.37" top="0.62" bottom="0.74803149606299202" header="0.31496062992126" footer="0.31496062992126"/>
  <pageSetup paperSize="9" scale="70" orientation="landscape" r:id="rId1"/>
  <headerFooter>
    <oddFooter>&amp;C&amp;"-,غامق"&amp;14 17</oddFoot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25"/>
  <sheetViews>
    <sheetView rightToLeft="1" zoomScaleNormal="100" zoomScaleSheetLayoutView="70" workbookViewId="0">
      <selection activeCell="G17" sqref="G17"/>
    </sheetView>
  </sheetViews>
  <sheetFormatPr defaultRowHeight="15"/>
  <cols>
    <col min="1" max="1" width="15.7109375" customWidth="1"/>
    <col min="2" max="2" width="18.42578125" customWidth="1"/>
    <col min="3" max="3" width="20.5703125" customWidth="1"/>
    <col min="4" max="4" width="22" customWidth="1"/>
    <col min="5" max="5" width="26.42578125" customWidth="1"/>
  </cols>
  <sheetData>
    <row r="1" spans="1:8" ht="27.75" customHeight="1">
      <c r="A1" s="207" t="s">
        <v>187</v>
      </c>
      <c r="B1" s="207"/>
      <c r="C1" s="207"/>
      <c r="D1" s="207"/>
      <c r="E1" s="207"/>
    </row>
    <row r="2" spans="1:8" ht="27.75" customHeight="1">
      <c r="A2" s="207" t="s">
        <v>188</v>
      </c>
      <c r="B2" s="207"/>
      <c r="C2" s="207"/>
      <c r="D2" s="207"/>
      <c r="E2" s="207"/>
    </row>
    <row r="3" spans="1:8" ht="24" customHeight="1" thickBot="1">
      <c r="A3" s="11" t="s">
        <v>107</v>
      </c>
      <c r="B3" s="11"/>
      <c r="C3" s="11"/>
      <c r="D3" s="11"/>
      <c r="E3" s="12" t="s">
        <v>106</v>
      </c>
    </row>
    <row r="4" spans="1:8" ht="45" customHeight="1" thickBot="1">
      <c r="A4" s="73" t="s">
        <v>17</v>
      </c>
      <c r="B4" s="61" t="s">
        <v>110</v>
      </c>
      <c r="C4" s="61" t="s">
        <v>111</v>
      </c>
      <c r="D4" s="61" t="s">
        <v>18</v>
      </c>
      <c r="E4" s="73" t="s">
        <v>57</v>
      </c>
    </row>
    <row r="5" spans="1:8" ht="24.95" customHeight="1">
      <c r="A5" s="32" t="s">
        <v>59</v>
      </c>
      <c r="B5" s="48">
        <v>0</v>
      </c>
      <c r="C5" s="48">
        <v>1635</v>
      </c>
      <c r="D5" s="48">
        <f t="shared" ref="D5:D19" si="0">SUM(B5:C5)</f>
        <v>1635</v>
      </c>
      <c r="E5" s="32" t="s">
        <v>60</v>
      </c>
    </row>
    <row r="6" spans="1:8" ht="24.95" customHeight="1">
      <c r="A6" s="32" t="s">
        <v>20</v>
      </c>
      <c r="B6" s="48">
        <v>0</v>
      </c>
      <c r="C6" s="48">
        <v>800</v>
      </c>
      <c r="D6" s="48">
        <f t="shared" si="0"/>
        <v>800</v>
      </c>
      <c r="E6" s="32" t="s">
        <v>21</v>
      </c>
      <c r="H6" s="29"/>
    </row>
    <row r="7" spans="1:8" ht="24.95" customHeight="1">
      <c r="A7" s="32" t="s">
        <v>22</v>
      </c>
      <c r="B7" s="48">
        <v>0</v>
      </c>
      <c r="C7" s="48">
        <v>1078</v>
      </c>
      <c r="D7" s="48">
        <f t="shared" si="0"/>
        <v>1078</v>
      </c>
      <c r="E7" s="32" t="s">
        <v>23</v>
      </c>
    </row>
    <row r="8" spans="1:8" ht="24.95" customHeight="1">
      <c r="A8" s="32" t="s">
        <v>24</v>
      </c>
      <c r="B8" s="48">
        <v>0</v>
      </c>
      <c r="C8" s="48">
        <v>472</v>
      </c>
      <c r="D8" s="48">
        <f t="shared" si="0"/>
        <v>472</v>
      </c>
      <c r="E8" s="32" t="s">
        <v>25</v>
      </c>
    </row>
    <row r="9" spans="1:8" ht="24.95" customHeight="1">
      <c r="A9" s="32" t="s">
        <v>47</v>
      </c>
      <c r="B9" s="48">
        <v>0</v>
      </c>
      <c r="C9" s="48">
        <v>21973</v>
      </c>
      <c r="D9" s="48">
        <f t="shared" si="0"/>
        <v>21973</v>
      </c>
      <c r="E9" s="32" t="s">
        <v>26</v>
      </c>
    </row>
    <row r="10" spans="1:8" ht="24.95" customHeight="1">
      <c r="A10" s="32" t="s">
        <v>27</v>
      </c>
      <c r="B10" s="48">
        <v>0</v>
      </c>
      <c r="C10" s="48">
        <v>2269</v>
      </c>
      <c r="D10" s="48">
        <f t="shared" si="0"/>
        <v>2269</v>
      </c>
      <c r="E10" s="32" t="s">
        <v>28</v>
      </c>
    </row>
    <row r="11" spans="1:8" ht="24.95" customHeight="1">
      <c r="A11" s="32" t="s">
        <v>29</v>
      </c>
      <c r="B11" s="48">
        <v>0</v>
      </c>
      <c r="C11" s="48">
        <v>1225</v>
      </c>
      <c r="D11" s="48">
        <f t="shared" si="0"/>
        <v>1225</v>
      </c>
      <c r="E11" s="32" t="s">
        <v>30</v>
      </c>
    </row>
    <row r="12" spans="1:8" ht="24.95" customHeight="1">
      <c r="A12" s="32" t="s">
        <v>31</v>
      </c>
      <c r="B12" s="48">
        <v>0</v>
      </c>
      <c r="C12" s="48">
        <v>592</v>
      </c>
      <c r="D12" s="48">
        <f t="shared" si="0"/>
        <v>592</v>
      </c>
      <c r="E12" s="32" t="s">
        <v>32</v>
      </c>
    </row>
    <row r="13" spans="1:8" ht="24.95" customHeight="1">
      <c r="A13" s="32" t="s">
        <v>33</v>
      </c>
      <c r="B13" s="48">
        <v>0</v>
      </c>
      <c r="C13" s="48">
        <v>1066</v>
      </c>
      <c r="D13" s="48">
        <f t="shared" si="0"/>
        <v>1066</v>
      </c>
      <c r="E13" s="32" t="s">
        <v>34</v>
      </c>
    </row>
    <row r="14" spans="1:8" ht="24.95" customHeight="1">
      <c r="A14" s="32" t="s">
        <v>35</v>
      </c>
      <c r="B14" s="48">
        <v>0</v>
      </c>
      <c r="C14" s="48">
        <v>188</v>
      </c>
      <c r="D14" s="48">
        <f t="shared" si="0"/>
        <v>188</v>
      </c>
      <c r="E14" s="32" t="s">
        <v>246</v>
      </c>
    </row>
    <row r="15" spans="1:8" ht="24.95" customHeight="1">
      <c r="A15" s="32" t="s">
        <v>37</v>
      </c>
      <c r="B15" s="48">
        <v>0</v>
      </c>
      <c r="C15" s="48">
        <v>836</v>
      </c>
      <c r="D15" s="48">
        <f t="shared" si="0"/>
        <v>836</v>
      </c>
      <c r="E15" s="32" t="s">
        <v>38</v>
      </c>
    </row>
    <row r="16" spans="1:8" ht="24.95" customHeight="1">
      <c r="A16" s="32" t="s">
        <v>39</v>
      </c>
      <c r="B16" s="48">
        <v>0</v>
      </c>
      <c r="C16" s="48">
        <v>318</v>
      </c>
      <c r="D16" s="48">
        <f t="shared" si="0"/>
        <v>318</v>
      </c>
      <c r="E16" s="32" t="s">
        <v>40</v>
      </c>
    </row>
    <row r="17" spans="1:5" ht="24.95" customHeight="1">
      <c r="A17" s="32" t="s">
        <v>41</v>
      </c>
      <c r="B17" s="48">
        <v>0</v>
      </c>
      <c r="C17" s="48">
        <v>1093</v>
      </c>
      <c r="D17" s="48">
        <f t="shared" si="0"/>
        <v>1093</v>
      </c>
      <c r="E17" s="32" t="s">
        <v>42</v>
      </c>
    </row>
    <row r="18" spans="1:5" ht="24.95" customHeight="1">
      <c r="A18" s="32" t="s">
        <v>43</v>
      </c>
      <c r="B18" s="48">
        <v>0</v>
      </c>
      <c r="C18" s="48">
        <v>677</v>
      </c>
      <c r="D18" s="48">
        <f t="shared" si="0"/>
        <v>677</v>
      </c>
      <c r="E18" s="32" t="s">
        <v>44</v>
      </c>
    </row>
    <row r="19" spans="1:5" ht="24.95" customHeight="1">
      <c r="A19" s="32" t="s">
        <v>45</v>
      </c>
      <c r="B19" s="48">
        <v>0</v>
      </c>
      <c r="C19" s="48">
        <v>866</v>
      </c>
      <c r="D19" s="48">
        <f t="shared" si="0"/>
        <v>866</v>
      </c>
      <c r="E19" s="32" t="s">
        <v>46</v>
      </c>
    </row>
    <row r="20" spans="1:5" ht="24.95" customHeight="1">
      <c r="A20" s="32" t="s">
        <v>67</v>
      </c>
      <c r="B20" s="48"/>
      <c r="C20" s="48"/>
      <c r="D20" s="48"/>
      <c r="E20" s="32" t="s">
        <v>112</v>
      </c>
    </row>
    <row r="21" spans="1:5" ht="24.95" customHeight="1">
      <c r="A21" s="32" t="s">
        <v>69</v>
      </c>
      <c r="B21" s="48">
        <v>0</v>
      </c>
      <c r="C21" s="48">
        <v>22</v>
      </c>
      <c r="D21" s="48">
        <v>22</v>
      </c>
      <c r="E21" s="32" t="s">
        <v>71</v>
      </c>
    </row>
    <row r="22" spans="1:5" ht="24.95" customHeight="1">
      <c r="A22" s="32" t="s">
        <v>72</v>
      </c>
      <c r="B22" s="48">
        <v>0</v>
      </c>
      <c r="C22" s="48">
        <v>94</v>
      </c>
      <c r="D22" s="48">
        <v>94</v>
      </c>
      <c r="E22" s="32" t="s">
        <v>73</v>
      </c>
    </row>
    <row r="23" spans="1:5" ht="24.95" customHeight="1" thickBot="1">
      <c r="A23" s="32" t="s">
        <v>74</v>
      </c>
      <c r="B23" s="48">
        <v>0</v>
      </c>
      <c r="C23" s="48">
        <v>458</v>
      </c>
      <c r="D23" s="48">
        <v>458</v>
      </c>
      <c r="E23" s="32" t="s">
        <v>75</v>
      </c>
    </row>
    <row r="24" spans="1:5" ht="24.95" customHeight="1" thickBot="1">
      <c r="A24" s="66" t="s">
        <v>16</v>
      </c>
      <c r="B24" s="63">
        <f>SUM(B5:B23)</f>
        <v>0</v>
      </c>
      <c r="C24" s="63">
        <f>SUM(C5:C23)</f>
        <v>35662</v>
      </c>
      <c r="D24" s="63">
        <f>SUM(D5:D23)</f>
        <v>35662</v>
      </c>
      <c r="E24" s="66" t="s">
        <v>15</v>
      </c>
    </row>
    <row r="25" spans="1:5" ht="32.25" customHeight="1">
      <c r="A25" s="5" t="s">
        <v>145</v>
      </c>
      <c r="B25" s="5"/>
      <c r="C25" s="5"/>
      <c r="D25" s="208" t="s">
        <v>142</v>
      </c>
      <c r="E25" s="208"/>
    </row>
  </sheetData>
  <mergeCells count="3">
    <mergeCell ref="A1:E1"/>
    <mergeCell ref="A2:E2"/>
    <mergeCell ref="D25:E25"/>
  </mergeCells>
  <printOptions horizontalCentered="1"/>
  <pageMargins left="0.43" right="0.36" top="0.88" bottom="0.74803149606299202" header="0.31496062992126" footer="0.31496062992126"/>
  <pageSetup paperSize="9" scale="80" orientation="portrait" r:id="rId1"/>
  <headerFooter>
    <oddFooter>&amp;C&amp;"-,غامق"&amp;14 18</oddFooter>
  </headerFooter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U43"/>
  <sheetViews>
    <sheetView rightToLeft="1" topLeftCell="A16" zoomScaleNormal="100" zoomScaleSheetLayoutView="70" workbookViewId="0">
      <selection activeCell="I12" sqref="I12"/>
    </sheetView>
  </sheetViews>
  <sheetFormatPr defaultRowHeight="15"/>
  <cols>
    <col min="1" max="1" width="10.28515625" customWidth="1"/>
    <col min="2" max="2" width="14.42578125" customWidth="1"/>
    <col min="3" max="3" width="13.7109375" customWidth="1"/>
    <col min="4" max="4" width="18.5703125" customWidth="1"/>
    <col min="5" max="5" width="19.42578125" customWidth="1"/>
    <col min="6" max="6" width="22.28515625" customWidth="1"/>
  </cols>
  <sheetData>
    <row r="1" spans="1:10" ht="24" customHeight="1">
      <c r="A1" s="184" t="s">
        <v>189</v>
      </c>
      <c r="B1" s="184"/>
      <c r="C1" s="184"/>
      <c r="D1" s="184"/>
      <c r="E1" s="184"/>
      <c r="F1" s="184"/>
    </row>
    <row r="2" spans="1:10" ht="24" customHeight="1">
      <c r="A2" s="184" t="s">
        <v>190</v>
      </c>
      <c r="B2" s="184"/>
      <c r="C2" s="184"/>
      <c r="D2" s="184"/>
      <c r="E2" s="184"/>
      <c r="F2" s="184"/>
    </row>
    <row r="3" spans="1:10" ht="36.75" customHeight="1" thickBot="1">
      <c r="A3" s="209" t="s">
        <v>108</v>
      </c>
      <c r="B3" s="209"/>
      <c r="C3" s="11"/>
      <c r="D3" s="11"/>
      <c r="E3" s="11"/>
      <c r="F3" s="119" t="s">
        <v>109</v>
      </c>
    </row>
    <row r="4" spans="1:10" ht="46.5" customHeight="1" thickBot="1">
      <c r="A4" s="103" t="s">
        <v>17</v>
      </c>
      <c r="B4" s="86" t="s">
        <v>110</v>
      </c>
      <c r="C4" s="86" t="s">
        <v>113</v>
      </c>
      <c r="D4" s="86" t="s">
        <v>111</v>
      </c>
      <c r="E4" s="86" t="s">
        <v>18</v>
      </c>
      <c r="F4" s="103" t="s">
        <v>57</v>
      </c>
    </row>
    <row r="5" spans="1:10" ht="24.95" customHeight="1">
      <c r="A5" s="80" t="s">
        <v>59</v>
      </c>
      <c r="B5" s="83">
        <v>0</v>
      </c>
      <c r="C5" s="83">
        <v>0</v>
      </c>
      <c r="D5" s="83">
        <v>809</v>
      </c>
      <c r="E5" s="83">
        <f t="shared" ref="E5:E23" si="0">SUM(D5)</f>
        <v>809</v>
      </c>
      <c r="F5" s="80" t="s">
        <v>60</v>
      </c>
    </row>
    <row r="6" spans="1:10" s="35" customFormat="1" ht="24.95" customHeight="1">
      <c r="A6" s="80" t="s">
        <v>20</v>
      </c>
      <c r="B6" s="83">
        <v>0</v>
      </c>
      <c r="C6" s="83">
        <v>0</v>
      </c>
      <c r="D6" s="83">
        <v>603</v>
      </c>
      <c r="E6" s="83">
        <f t="shared" si="0"/>
        <v>603</v>
      </c>
      <c r="F6" s="80" t="s">
        <v>21</v>
      </c>
    </row>
    <row r="7" spans="1:10" ht="24.95" customHeight="1">
      <c r="A7" s="80" t="s">
        <v>22</v>
      </c>
      <c r="B7" s="83">
        <v>0</v>
      </c>
      <c r="C7" s="83">
        <v>0</v>
      </c>
      <c r="D7" s="83">
        <v>942</v>
      </c>
      <c r="E7" s="83">
        <f t="shared" si="0"/>
        <v>942</v>
      </c>
      <c r="F7" s="80" t="s">
        <v>23</v>
      </c>
    </row>
    <row r="8" spans="1:10" ht="24.95" customHeight="1">
      <c r="A8" s="80" t="s">
        <v>24</v>
      </c>
      <c r="B8" s="83">
        <v>0</v>
      </c>
      <c r="C8" s="83">
        <v>0</v>
      </c>
      <c r="D8" s="83">
        <v>786</v>
      </c>
      <c r="E8" s="83">
        <f t="shared" si="0"/>
        <v>786</v>
      </c>
      <c r="F8" s="80" t="s">
        <v>25</v>
      </c>
    </row>
    <row r="9" spans="1:10" ht="24.95" customHeight="1">
      <c r="A9" s="80" t="s">
        <v>47</v>
      </c>
      <c r="B9" s="83">
        <v>0</v>
      </c>
      <c r="C9" s="83">
        <v>0</v>
      </c>
      <c r="D9" s="83">
        <v>28785</v>
      </c>
      <c r="E9" s="83">
        <f t="shared" si="0"/>
        <v>28785</v>
      </c>
      <c r="F9" s="80" t="s">
        <v>26</v>
      </c>
    </row>
    <row r="10" spans="1:10" ht="24.95" customHeight="1">
      <c r="A10" s="80" t="s">
        <v>27</v>
      </c>
      <c r="B10" s="83">
        <v>0</v>
      </c>
      <c r="C10" s="83">
        <v>0</v>
      </c>
      <c r="D10" s="83">
        <v>1214</v>
      </c>
      <c r="E10" s="83">
        <f t="shared" si="0"/>
        <v>1214</v>
      </c>
      <c r="F10" s="80" t="s">
        <v>28</v>
      </c>
    </row>
    <row r="11" spans="1:10" ht="24.95" customHeight="1">
      <c r="A11" s="80" t="s">
        <v>29</v>
      </c>
      <c r="B11" s="83">
        <v>0</v>
      </c>
      <c r="C11" s="83">
        <v>0</v>
      </c>
      <c r="D11" s="83">
        <v>795</v>
      </c>
      <c r="E11" s="83">
        <f t="shared" si="0"/>
        <v>795</v>
      </c>
      <c r="F11" s="80" t="s">
        <v>30</v>
      </c>
    </row>
    <row r="12" spans="1:10" ht="24.95" customHeight="1">
      <c r="A12" s="80" t="s">
        <v>31</v>
      </c>
      <c r="B12" s="83">
        <v>0</v>
      </c>
      <c r="C12" s="83">
        <v>0</v>
      </c>
      <c r="D12" s="83">
        <v>972</v>
      </c>
      <c r="E12" s="83">
        <f t="shared" si="0"/>
        <v>972</v>
      </c>
      <c r="F12" s="80" t="s">
        <v>32</v>
      </c>
    </row>
    <row r="13" spans="1:10" ht="24.95" customHeight="1">
      <c r="A13" s="80" t="s">
        <v>33</v>
      </c>
      <c r="B13" s="83">
        <v>0</v>
      </c>
      <c r="C13" s="83">
        <v>0</v>
      </c>
      <c r="D13" s="83">
        <v>993</v>
      </c>
      <c r="E13" s="83">
        <f t="shared" si="0"/>
        <v>993</v>
      </c>
      <c r="F13" s="80" t="s">
        <v>34</v>
      </c>
      <c r="J13" s="29"/>
    </row>
    <row r="14" spans="1:10" ht="24.95" customHeight="1">
      <c r="A14" s="80" t="s">
        <v>35</v>
      </c>
      <c r="B14" s="83">
        <v>0</v>
      </c>
      <c r="C14" s="83">
        <v>0</v>
      </c>
      <c r="D14" s="83">
        <v>786</v>
      </c>
      <c r="E14" s="83">
        <f t="shared" si="0"/>
        <v>786</v>
      </c>
      <c r="F14" s="80" t="s">
        <v>246</v>
      </c>
    </row>
    <row r="15" spans="1:10" ht="24.95" customHeight="1">
      <c r="A15" s="80" t="s">
        <v>37</v>
      </c>
      <c r="B15" s="83">
        <v>0</v>
      </c>
      <c r="C15" s="83">
        <v>0</v>
      </c>
      <c r="D15" s="83">
        <v>409</v>
      </c>
      <c r="E15" s="83">
        <f t="shared" si="0"/>
        <v>409</v>
      </c>
      <c r="F15" s="80" t="s">
        <v>38</v>
      </c>
    </row>
    <row r="16" spans="1:10" ht="24.95" customHeight="1">
      <c r="A16" s="80" t="s">
        <v>39</v>
      </c>
      <c r="B16" s="83">
        <v>0</v>
      </c>
      <c r="C16" s="83">
        <v>0</v>
      </c>
      <c r="D16" s="83">
        <v>281</v>
      </c>
      <c r="E16" s="83">
        <f t="shared" si="0"/>
        <v>281</v>
      </c>
      <c r="F16" s="80" t="s">
        <v>40</v>
      </c>
    </row>
    <row r="17" spans="1:11" ht="24.95" customHeight="1">
      <c r="A17" s="80" t="s">
        <v>41</v>
      </c>
      <c r="B17" s="83">
        <v>0</v>
      </c>
      <c r="C17" s="83">
        <v>0</v>
      </c>
      <c r="D17" s="83">
        <v>620</v>
      </c>
      <c r="E17" s="83">
        <f t="shared" si="0"/>
        <v>620</v>
      </c>
      <c r="F17" s="80" t="s">
        <v>42</v>
      </c>
    </row>
    <row r="18" spans="1:11" ht="24.95" customHeight="1">
      <c r="A18" s="80" t="s">
        <v>43</v>
      </c>
      <c r="B18" s="83">
        <v>0</v>
      </c>
      <c r="C18" s="83">
        <v>0</v>
      </c>
      <c r="D18" s="83">
        <v>459</v>
      </c>
      <c r="E18" s="83">
        <f t="shared" si="0"/>
        <v>459</v>
      </c>
      <c r="F18" s="80" t="s">
        <v>44</v>
      </c>
    </row>
    <row r="19" spans="1:11" ht="24.95" customHeight="1">
      <c r="A19" s="80" t="s">
        <v>45</v>
      </c>
      <c r="B19" s="83">
        <v>0</v>
      </c>
      <c r="C19" s="83">
        <v>0</v>
      </c>
      <c r="D19" s="83">
        <v>723</v>
      </c>
      <c r="E19" s="83">
        <f t="shared" si="0"/>
        <v>723</v>
      </c>
      <c r="F19" s="80" t="s">
        <v>46</v>
      </c>
    </row>
    <row r="20" spans="1:11" ht="24.95" customHeight="1">
      <c r="A20" s="80" t="s">
        <v>67</v>
      </c>
      <c r="B20" s="83"/>
      <c r="C20" s="83"/>
      <c r="D20" s="83"/>
      <c r="E20" s="83"/>
      <c r="F20" s="80" t="s">
        <v>112</v>
      </c>
      <c r="K20" s="46"/>
    </row>
    <row r="21" spans="1:11" ht="24.95" customHeight="1">
      <c r="A21" s="80" t="s">
        <v>69</v>
      </c>
      <c r="B21" s="83">
        <v>0</v>
      </c>
      <c r="C21" s="83">
        <v>0</v>
      </c>
      <c r="D21" s="83">
        <v>87</v>
      </c>
      <c r="E21" s="83">
        <f t="shared" si="0"/>
        <v>87</v>
      </c>
      <c r="F21" s="80" t="s">
        <v>71</v>
      </c>
    </row>
    <row r="22" spans="1:11" ht="24.95" customHeight="1">
      <c r="A22" s="80" t="s">
        <v>72</v>
      </c>
      <c r="B22" s="83">
        <v>0</v>
      </c>
      <c r="C22" s="83">
        <v>0</v>
      </c>
      <c r="D22" s="83">
        <v>187</v>
      </c>
      <c r="E22" s="83">
        <f t="shared" si="0"/>
        <v>187</v>
      </c>
      <c r="F22" s="80" t="s">
        <v>73</v>
      </c>
    </row>
    <row r="23" spans="1:11" ht="24.95" customHeight="1" thickBot="1">
      <c r="A23" s="80" t="s">
        <v>74</v>
      </c>
      <c r="B23" s="83">
        <v>0</v>
      </c>
      <c r="C23" s="83">
        <v>0</v>
      </c>
      <c r="D23" s="83">
        <v>488</v>
      </c>
      <c r="E23" s="83">
        <f t="shared" si="0"/>
        <v>488</v>
      </c>
      <c r="F23" s="80" t="s">
        <v>75</v>
      </c>
    </row>
    <row r="24" spans="1:11" ht="24.95" customHeight="1" thickBot="1">
      <c r="A24" s="97" t="s">
        <v>16</v>
      </c>
      <c r="B24" s="98">
        <f>SUM(B5:B23)</f>
        <v>0</v>
      </c>
      <c r="C24" s="98">
        <f>SUM(C5:C23)</f>
        <v>0</v>
      </c>
      <c r="D24" s="98">
        <f>SUM(D5:D23)</f>
        <v>39939</v>
      </c>
      <c r="E24" s="98">
        <f>SUM(D24)</f>
        <v>39939</v>
      </c>
      <c r="F24" s="97" t="s">
        <v>15</v>
      </c>
    </row>
    <row r="25" spans="1:11" ht="30.75" customHeight="1">
      <c r="A25" s="210" t="s">
        <v>145</v>
      </c>
      <c r="B25" s="210"/>
      <c r="C25" s="210"/>
      <c r="D25" s="83"/>
      <c r="E25" s="211" t="s">
        <v>142</v>
      </c>
      <c r="F25" s="211"/>
    </row>
    <row r="43" spans="21:21">
      <c r="U43" s="44"/>
    </row>
  </sheetData>
  <mergeCells count="5">
    <mergeCell ref="A1:F1"/>
    <mergeCell ref="A2:F2"/>
    <mergeCell ref="A3:B3"/>
    <mergeCell ref="A25:C25"/>
    <mergeCell ref="E25:F25"/>
  </mergeCells>
  <pageMargins left="0.41" right="0.59" top="0.74803149606299202" bottom="0.74803149606299202" header="0.31496062992126" footer="0.31496062992126"/>
  <pageSetup paperSize="9" scale="85" orientation="portrait" r:id="rId1"/>
  <headerFooter>
    <oddFooter>&amp;C&amp;"-,غامق"&amp;14 19</oddFooter>
  </headerFooter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K36"/>
  <sheetViews>
    <sheetView rightToLeft="1" view="pageBreakPreview" topLeftCell="A7" zoomScale="70" zoomScaleNormal="100" zoomScaleSheetLayoutView="70" workbookViewId="0">
      <selection activeCell="J6" sqref="J6"/>
    </sheetView>
  </sheetViews>
  <sheetFormatPr defaultRowHeight="15"/>
  <cols>
    <col min="1" max="1" width="15.85546875" customWidth="1"/>
    <col min="2" max="2" width="23.5703125" customWidth="1"/>
    <col min="3" max="3" width="22.42578125" customWidth="1"/>
    <col min="4" max="4" width="28.85546875" customWidth="1"/>
    <col min="5" max="5" width="23.5703125" customWidth="1"/>
    <col min="6" max="6" width="0.140625" hidden="1" customWidth="1"/>
  </cols>
  <sheetData>
    <row r="1" spans="1:11" ht="30" customHeight="1">
      <c r="A1" s="184" t="s">
        <v>191</v>
      </c>
      <c r="B1" s="184"/>
      <c r="C1" s="184"/>
      <c r="D1" s="184"/>
      <c r="E1" s="184"/>
    </row>
    <row r="2" spans="1:11" ht="28.5">
      <c r="A2" s="184" t="s">
        <v>192</v>
      </c>
      <c r="B2" s="184"/>
      <c r="C2" s="184"/>
      <c r="D2" s="184"/>
      <c r="E2" s="184"/>
      <c r="G2" s="79"/>
    </row>
    <row r="3" spans="1:11" ht="30" customHeight="1" thickBot="1">
      <c r="A3" s="11" t="s">
        <v>114</v>
      </c>
      <c r="B3" s="11"/>
      <c r="C3" s="11"/>
      <c r="D3" s="11"/>
      <c r="E3" s="12" t="s">
        <v>115</v>
      </c>
    </row>
    <row r="4" spans="1:11" ht="52.5" customHeight="1" thickBot="1">
      <c r="A4" s="74" t="s">
        <v>17</v>
      </c>
      <c r="B4" s="61" t="s">
        <v>119</v>
      </c>
      <c r="C4" s="61" t="s">
        <v>120</v>
      </c>
      <c r="D4" s="61" t="s">
        <v>121</v>
      </c>
      <c r="E4" s="73" t="s">
        <v>57</v>
      </c>
    </row>
    <row r="5" spans="1:11" ht="24.95" customHeight="1">
      <c r="A5" s="43" t="s">
        <v>59</v>
      </c>
      <c r="B5" s="48">
        <v>889</v>
      </c>
      <c r="C5" s="48">
        <v>861</v>
      </c>
      <c r="D5" s="48">
        <f t="shared" ref="D5:D20" si="0">SUM(B5:C5)</f>
        <v>1750</v>
      </c>
      <c r="E5" s="32" t="s">
        <v>60</v>
      </c>
    </row>
    <row r="6" spans="1:11" ht="24.95" customHeight="1">
      <c r="A6" s="32" t="s">
        <v>20</v>
      </c>
      <c r="B6" s="48">
        <v>578</v>
      </c>
      <c r="C6" s="48">
        <v>920</v>
      </c>
      <c r="D6" s="48">
        <f t="shared" si="0"/>
        <v>1498</v>
      </c>
      <c r="E6" s="32" t="s">
        <v>21</v>
      </c>
      <c r="J6" s="29"/>
    </row>
    <row r="7" spans="1:11" ht="24.95" customHeight="1">
      <c r="A7" s="32" t="s">
        <v>22</v>
      </c>
      <c r="B7" s="48">
        <v>185</v>
      </c>
      <c r="C7" s="48">
        <v>915</v>
      </c>
      <c r="D7" s="48">
        <f t="shared" si="0"/>
        <v>1100</v>
      </c>
      <c r="E7" s="32" t="s">
        <v>23</v>
      </c>
    </row>
    <row r="8" spans="1:11" ht="24.95" customHeight="1">
      <c r="A8" s="43" t="s">
        <v>24</v>
      </c>
      <c r="B8" s="48">
        <v>903</v>
      </c>
      <c r="C8" s="48">
        <v>1125</v>
      </c>
      <c r="D8" s="48">
        <f t="shared" si="0"/>
        <v>2028</v>
      </c>
      <c r="E8" s="32" t="s">
        <v>25</v>
      </c>
    </row>
    <row r="9" spans="1:11" ht="24.95" customHeight="1">
      <c r="A9" s="32" t="s">
        <v>47</v>
      </c>
      <c r="B9" s="109">
        <v>11661</v>
      </c>
      <c r="C9" s="109">
        <v>2369</v>
      </c>
      <c r="D9" s="109">
        <f t="shared" si="0"/>
        <v>14030</v>
      </c>
      <c r="E9" s="32" t="s">
        <v>26</v>
      </c>
      <c r="G9" s="105"/>
    </row>
    <row r="10" spans="1:11" ht="24.95" customHeight="1">
      <c r="A10" s="32" t="s">
        <v>27</v>
      </c>
      <c r="B10" s="48">
        <v>390</v>
      </c>
      <c r="C10" s="48">
        <v>1632</v>
      </c>
      <c r="D10" s="48">
        <f t="shared" si="0"/>
        <v>2022</v>
      </c>
      <c r="E10" s="32" t="s">
        <v>28</v>
      </c>
    </row>
    <row r="11" spans="1:11" ht="24.95" customHeight="1">
      <c r="A11" s="32" t="s">
        <v>29</v>
      </c>
      <c r="B11" s="48">
        <v>532</v>
      </c>
      <c r="C11" s="48">
        <v>1128</v>
      </c>
      <c r="D11" s="48">
        <f t="shared" si="0"/>
        <v>1660</v>
      </c>
      <c r="E11" s="32" t="s">
        <v>30</v>
      </c>
    </row>
    <row r="12" spans="1:11" ht="24.95" customHeight="1">
      <c r="A12" s="32" t="s">
        <v>31</v>
      </c>
      <c r="B12" s="48">
        <v>196</v>
      </c>
      <c r="C12" s="48">
        <v>739</v>
      </c>
      <c r="D12" s="48">
        <f t="shared" si="0"/>
        <v>935</v>
      </c>
      <c r="E12" s="32" t="s">
        <v>32</v>
      </c>
    </row>
    <row r="13" spans="1:11" ht="24.95" customHeight="1">
      <c r="A13" s="32" t="s">
        <v>33</v>
      </c>
      <c r="B13" s="48">
        <v>210</v>
      </c>
      <c r="C13" s="48">
        <v>1500</v>
      </c>
      <c r="D13" s="48">
        <f t="shared" si="0"/>
        <v>1710</v>
      </c>
      <c r="E13" s="32" t="s">
        <v>34</v>
      </c>
    </row>
    <row r="14" spans="1:11" ht="24.95" customHeight="1">
      <c r="A14" s="32" t="s">
        <v>35</v>
      </c>
      <c r="B14" s="48">
        <v>817</v>
      </c>
      <c r="C14" s="48">
        <v>703</v>
      </c>
      <c r="D14" s="48">
        <f t="shared" si="0"/>
        <v>1520</v>
      </c>
      <c r="E14" s="32" t="s">
        <v>246</v>
      </c>
    </row>
    <row r="15" spans="1:11" ht="24.95" customHeight="1">
      <c r="A15" s="32" t="s">
        <v>37</v>
      </c>
      <c r="B15" s="48">
        <v>179</v>
      </c>
      <c r="C15" s="48">
        <v>2691</v>
      </c>
      <c r="D15" s="48">
        <f t="shared" si="0"/>
        <v>2870</v>
      </c>
      <c r="E15" s="32" t="s">
        <v>38</v>
      </c>
      <c r="K15" s="44"/>
    </row>
    <row r="16" spans="1:11" ht="24.95" customHeight="1">
      <c r="A16" s="32" t="s">
        <v>39</v>
      </c>
      <c r="B16" s="48">
        <v>140</v>
      </c>
      <c r="C16" s="48">
        <v>750</v>
      </c>
      <c r="D16" s="48">
        <f t="shared" si="0"/>
        <v>890</v>
      </c>
      <c r="E16" s="32" t="s">
        <v>40</v>
      </c>
    </row>
    <row r="17" spans="1:11" ht="24.95" customHeight="1">
      <c r="A17" s="32" t="s">
        <v>41</v>
      </c>
      <c r="B17" s="48">
        <v>273</v>
      </c>
      <c r="C17" s="48">
        <v>2527</v>
      </c>
      <c r="D17" s="48">
        <f t="shared" si="0"/>
        <v>2800</v>
      </c>
      <c r="E17" s="32" t="s">
        <v>42</v>
      </c>
    </row>
    <row r="18" spans="1:11" ht="24.95" customHeight="1">
      <c r="A18" s="32" t="s">
        <v>43</v>
      </c>
      <c r="B18" s="48">
        <v>222</v>
      </c>
      <c r="C18" s="48">
        <v>983</v>
      </c>
      <c r="D18" s="48">
        <f t="shared" si="0"/>
        <v>1205</v>
      </c>
      <c r="E18" s="32" t="s">
        <v>44</v>
      </c>
    </row>
    <row r="19" spans="1:11" ht="24.95" customHeight="1" thickBot="1">
      <c r="A19" s="32" t="s">
        <v>45</v>
      </c>
      <c r="B19" s="48">
        <v>2308</v>
      </c>
      <c r="C19" s="48">
        <v>3355</v>
      </c>
      <c r="D19" s="48">
        <f t="shared" si="0"/>
        <v>5663</v>
      </c>
      <c r="E19" s="32" t="s">
        <v>46</v>
      </c>
    </row>
    <row r="20" spans="1:11" ht="24.95" customHeight="1" thickBot="1">
      <c r="A20" s="66" t="s">
        <v>16</v>
      </c>
      <c r="B20" s="63">
        <f>SUM(B5:B19)</f>
        <v>19483</v>
      </c>
      <c r="C20" s="63">
        <f>SUM(C5:C19)</f>
        <v>22198</v>
      </c>
      <c r="D20" s="63">
        <f t="shared" si="0"/>
        <v>41681</v>
      </c>
      <c r="E20" s="66" t="s">
        <v>15</v>
      </c>
    </row>
    <row r="21" spans="1:11" ht="30" customHeight="1">
      <c r="A21" s="5" t="s">
        <v>145</v>
      </c>
      <c r="B21" s="5"/>
      <c r="C21" s="135"/>
      <c r="D21" s="195" t="s">
        <v>142</v>
      </c>
      <c r="E21" s="195"/>
    </row>
    <row r="22" spans="1:11" ht="33.75" customHeight="1">
      <c r="J22" s="24" t="s">
        <v>59</v>
      </c>
      <c r="K22" s="57">
        <v>1750</v>
      </c>
    </row>
    <row r="23" spans="1:11" ht="18">
      <c r="J23" s="28" t="s">
        <v>20</v>
      </c>
      <c r="K23" s="57">
        <v>1498</v>
      </c>
    </row>
    <row r="24" spans="1:11" ht="18">
      <c r="J24" s="30" t="s">
        <v>22</v>
      </c>
      <c r="K24" s="57">
        <v>1100</v>
      </c>
    </row>
    <row r="25" spans="1:11" ht="18">
      <c r="J25" s="25" t="s">
        <v>24</v>
      </c>
      <c r="K25" s="57">
        <v>2028</v>
      </c>
    </row>
    <row r="26" spans="1:11" ht="18">
      <c r="J26" s="30" t="s">
        <v>47</v>
      </c>
      <c r="K26" s="57">
        <v>14030</v>
      </c>
    </row>
    <row r="27" spans="1:11" ht="18">
      <c r="J27" s="28" t="s">
        <v>27</v>
      </c>
      <c r="K27" s="57">
        <v>2022</v>
      </c>
    </row>
    <row r="28" spans="1:11" ht="18">
      <c r="J28" s="30" t="s">
        <v>29</v>
      </c>
      <c r="K28" s="57">
        <v>1660</v>
      </c>
    </row>
    <row r="29" spans="1:11" ht="18">
      <c r="J29" s="28" t="s">
        <v>31</v>
      </c>
      <c r="K29" s="57">
        <v>935</v>
      </c>
    </row>
    <row r="30" spans="1:11" ht="18">
      <c r="J30" s="30" t="s">
        <v>33</v>
      </c>
      <c r="K30" s="57">
        <v>1710</v>
      </c>
    </row>
    <row r="31" spans="1:11" ht="18">
      <c r="J31" s="28" t="s">
        <v>35</v>
      </c>
      <c r="K31" s="57">
        <v>1520</v>
      </c>
    </row>
    <row r="32" spans="1:11" ht="18">
      <c r="J32" s="30" t="s">
        <v>37</v>
      </c>
      <c r="K32" s="57">
        <v>2870</v>
      </c>
    </row>
    <row r="33" spans="10:11" ht="18">
      <c r="J33" s="28" t="s">
        <v>39</v>
      </c>
      <c r="K33" s="57">
        <v>890</v>
      </c>
    </row>
    <row r="34" spans="10:11" ht="18">
      <c r="J34" s="30" t="s">
        <v>41</v>
      </c>
      <c r="K34" s="57">
        <v>2800</v>
      </c>
    </row>
    <row r="35" spans="10:11" ht="18">
      <c r="J35" s="28" t="s">
        <v>43</v>
      </c>
      <c r="K35" s="57">
        <v>1205</v>
      </c>
    </row>
    <row r="36" spans="10:11" ht="18">
      <c r="J36" s="30" t="s">
        <v>45</v>
      </c>
      <c r="K36" s="57">
        <v>5663</v>
      </c>
    </row>
  </sheetData>
  <mergeCells count="3">
    <mergeCell ref="A1:E1"/>
    <mergeCell ref="A2:E2"/>
    <mergeCell ref="D21:E21"/>
  </mergeCells>
  <pageMargins left="0.73" right="0.67" top="0.78" bottom="0.89" header="0.31496062992126" footer="0.56000000000000005"/>
  <pageSetup paperSize="9" scale="70" orientation="portrait" r:id="rId1"/>
  <headerFooter>
    <oddFooter>&amp;C&amp;"-,غامق"&amp;14 20</oddFooter>
  </headerFooter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P35"/>
  <sheetViews>
    <sheetView rightToLeft="1" view="pageBreakPreview" topLeftCell="A13" zoomScale="80" zoomScaleNormal="100" zoomScaleSheetLayoutView="80" workbookViewId="0">
      <selection activeCell="G34" sqref="G34"/>
    </sheetView>
  </sheetViews>
  <sheetFormatPr defaultRowHeight="15"/>
  <cols>
    <col min="1" max="1" width="10.42578125" customWidth="1"/>
    <col min="2" max="2" width="19" customWidth="1"/>
    <col min="3" max="3" width="19.42578125" customWidth="1"/>
    <col min="4" max="4" width="20.7109375" customWidth="1"/>
    <col min="5" max="5" width="17.42578125" customWidth="1"/>
    <col min="6" max="6" width="13.42578125" customWidth="1"/>
    <col min="7" max="7" width="13.7109375" customWidth="1"/>
    <col min="13" max="13" width="9" customWidth="1"/>
  </cols>
  <sheetData>
    <row r="1" spans="1:16" ht="22.5" customHeight="1">
      <c r="A1" s="213" t="s">
        <v>193</v>
      </c>
      <c r="B1" s="213"/>
      <c r="C1" s="213"/>
      <c r="D1" s="213"/>
      <c r="E1" s="213"/>
      <c r="F1" s="213"/>
      <c r="G1" s="213"/>
    </row>
    <row r="2" spans="1:16" ht="21" customHeight="1">
      <c r="A2" s="213" t="s">
        <v>194</v>
      </c>
      <c r="B2" s="213"/>
      <c r="C2" s="213"/>
      <c r="D2" s="213"/>
      <c r="E2" s="213"/>
      <c r="F2" s="213"/>
      <c r="G2" s="213"/>
    </row>
    <row r="3" spans="1:16" ht="21.75" customHeight="1" thickBot="1">
      <c r="A3" s="209" t="s">
        <v>116</v>
      </c>
      <c r="B3" s="209"/>
      <c r="C3" s="16"/>
      <c r="D3" s="16"/>
      <c r="E3" s="16"/>
      <c r="F3" s="214" t="s">
        <v>117</v>
      </c>
      <c r="G3" s="214"/>
    </row>
    <row r="4" spans="1:16" ht="43.5" customHeight="1">
      <c r="A4" s="215" t="s">
        <v>17</v>
      </c>
      <c r="B4" s="185" t="s">
        <v>126</v>
      </c>
      <c r="C4" s="185"/>
      <c r="D4" s="185"/>
      <c r="E4" s="120"/>
      <c r="F4" s="185" t="s">
        <v>202</v>
      </c>
      <c r="G4" s="185" t="s">
        <v>57</v>
      </c>
    </row>
    <row r="5" spans="1:16" ht="108" customHeight="1" thickBot="1">
      <c r="A5" s="216"/>
      <c r="B5" s="92" t="s">
        <v>127</v>
      </c>
      <c r="C5" s="92" t="s">
        <v>128</v>
      </c>
      <c r="D5" s="92" t="s">
        <v>240</v>
      </c>
      <c r="E5" s="121" t="s">
        <v>204</v>
      </c>
      <c r="F5" s="186"/>
      <c r="G5" s="186"/>
    </row>
    <row r="6" spans="1:16" ht="4.5" hidden="1" customHeight="1">
      <c r="A6" s="6" t="s">
        <v>0</v>
      </c>
      <c r="B6" s="104" t="s">
        <v>1</v>
      </c>
      <c r="C6" s="104" t="s">
        <v>2</v>
      </c>
      <c r="D6" s="104" t="s">
        <v>176</v>
      </c>
      <c r="E6" s="104" t="s">
        <v>203</v>
      </c>
      <c r="F6" s="104" t="s">
        <v>3</v>
      </c>
      <c r="G6" s="6" t="s">
        <v>10</v>
      </c>
    </row>
    <row r="7" spans="1:16" ht="24.95" customHeight="1">
      <c r="A7" s="80" t="s">
        <v>59</v>
      </c>
      <c r="B7" s="83">
        <v>1</v>
      </c>
      <c r="C7" s="83">
        <v>17</v>
      </c>
      <c r="D7" s="83">
        <v>1</v>
      </c>
      <c r="E7" s="83">
        <v>4</v>
      </c>
      <c r="F7" s="83">
        <f t="shared" ref="F7:F22" si="0">SUM(B7:E7)</f>
        <v>23</v>
      </c>
      <c r="G7" s="80" t="s">
        <v>60</v>
      </c>
    </row>
    <row r="8" spans="1:16" ht="24.95" customHeight="1">
      <c r="A8" s="80" t="s">
        <v>20</v>
      </c>
      <c r="B8" s="83">
        <v>0</v>
      </c>
      <c r="C8" s="83">
        <v>6</v>
      </c>
      <c r="D8" s="83">
        <v>2</v>
      </c>
      <c r="E8" s="83">
        <v>7</v>
      </c>
      <c r="F8" s="83">
        <f t="shared" si="0"/>
        <v>15</v>
      </c>
      <c r="G8" s="80" t="s">
        <v>21</v>
      </c>
    </row>
    <row r="9" spans="1:16" ht="24.95" customHeight="1">
      <c r="A9" s="80" t="s">
        <v>22</v>
      </c>
      <c r="B9" s="83">
        <v>0</v>
      </c>
      <c r="C9" s="83">
        <v>16</v>
      </c>
      <c r="D9" s="83">
        <v>5</v>
      </c>
      <c r="E9" s="83">
        <v>2</v>
      </c>
      <c r="F9" s="83">
        <f t="shared" si="0"/>
        <v>23</v>
      </c>
      <c r="G9" s="80" t="s">
        <v>23</v>
      </c>
      <c r="I9" s="212"/>
      <c r="J9" s="212"/>
      <c r="K9" s="212"/>
      <c r="L9" s="212"/>
      <c r="M9" s="212"/>
      <c r="N9" s="212"/>
      <c r="O9" s="212"/>
      <c r="P9" s="212"/>
    </row>
    <row r="10" spans="1:16" ht="24.95" customHeight="1">
      <c r="A10" s="80" t="s">
        <v>24</v>
      </c>
      <c r="B10" s="83">
        <v>0</v>
      </c>
      <c r="C10" s="83">
        <v>5</v>
      </c>
      <c r="D10" s="83">
        <v>6</v>
      </c>
      <c r="E10" s="83">
        <v>5</v>
      </c>
      <c r="F10" s="83">
        <f t="shared" si="0"/>
        <v>16</v>
      </c>
      <c r="G10" s="80" t="s">
        <v>25</v>
      </c>
      <c r="I10" s="212"/>
      <c r="J10" s="212"/>
      <c r="K10" s="212"/>
      <c r="L10" s="212"/>
      <c r="M10" s="212"/>
      <c r="N10" s="212"/>
      <c r="O10" s="212"/>
      <c r="P10" s="212"/>
    </row>
    <row r="11" spans="1:16" ht="24.95" customHeight="1">
      <c r="A11" s="80" t="s">
        <v>47</v>
      </c>
      <c r="B11" s="83">
        <v>6</v>
      </c>
      <c r="C11" s="83">
        <v>17</v>
      </c>
      <c r="D11" s="83">
        <v>38</v>
      </c>
      <c r="E11" s="83">
        <v>1</v>
      </c>
      <c r="F11" s="83">
        <f t="shared" si="0"/>
        <v>62</v>
      </c>
      <c r="G11" s="80" t="s">
        <v>26</v>
      </c>
      <c r="H11" s="29"/>
      <c r="I11" s="212"/>
      <c r="J11" s="212"/>
      <c r="K11" s="212"/>
      <c r="L11" s="212"/>
      <c r="M11" s="212"/>
      <c r="N11" s="212"/>
      <c r="O11" s="212"/>
      <c r="P11" s="212"/>
    </row>
    <row r="12" spans="1:16" ht="24.95" customHeight="1">
      <c r="A12" s="80" t="s">
        <v>27</v>
      </c>
      <c r="B12" s="83">
        <v>0</v>
      </c>
      <c r="C12" s="83">
        <v>19</v>
      </c>
      <c r="D12" s="83">
        <v>2</v>
      </c>
      <c r="E12" s="83">
        <v>0</v>
      </c>
      <c r="F12" s="83">
        <f t="shared" si="0"/>
        <v>21</v>
      </c>
      <c r="G12" s="80" t="s">
        <v>28</v>
      </c>
      <c r="L12" s="33"/>
    </row>
    <row r="13" spans="1:16" ht="24.95" customHeight="1">
      <c r="A13" s="80" t="s">
        <v>29</v>
      </c>
      <c r="B13" s="83">
        <v>0</v>
      </c>
      <c r="C13" s="83">
        <v>2</v>
      </c>
      <c r="D13" s="83">
        <v>3</v>
      </c>
      <c r="E13" s="83">
        <v>0</v>
      </c>
      <c r="F13" s="83">
        <f t="shared" si="0"/>
        <v>5</v>
      </c>
      <c r="G13" s="80" t="s">
        <v>30</v>
      </c>
    </row>
    <row r="14" spans="1:16" ht="24.95" customHeight="1">
      <c r="A14" s="80" t="s">
        <v>31</v>
      </c>
      <c r="B14" s="83">
        <v>0</v>
      </c>
      <c r="C14" s="83">
        <v>8</v>
      </c>
      <c r="D14" s="83">
        <v>4</v>
      </c>
      <c r="E14" s="83">
        <v>1</v>
      </c>
      <c r="F14" s="83">
        <f t="shared" si="0"/>
        <v>13</v>
      </c>
      <c r="G14" s="80" t="s">
        <v>32</v>
      </c>
      <c r="I14" s="212"/>
      <c r="J14" s="212"/>
      <c r="K14" s="212"/>
      <c r="L14" s="212"/>
    </row>
    <row r="15" spans="1:16" ht="24.95" customHeight="1">
      <c r="A15" s="80" t="s">
        <v>33</v>
      </c>
      <c r="B15" s="83">
        <v>0</v>
      </c>
      <c r="C15" s="83">
        <v>5</v>
      </c>
      <c r="D15" s="83">
        <v>2</v>
      </c>
      <c r="E15" s="83">
        <v>10</v>
      </c>
      <c r="F15" s="83">
        <f t="shared" si="0"/>
        <v>17</v>
      </c>
      <c r="G15" s="80" t="s">
        <v>34</v>
      </c>
    </row>
    <row r="16" spans="1:16" ht="24.95" customHeight="1">
      <c r="A16" s="80" t="s">
        <v>35</v>
      </c>
      <c r="B16" s="83">
        <v>0</v>
      </c>
      <c r="C16" s="83">
        <v>4</v>
      </c>
      <c r="D16" s="83">
        <v>2</v>
      </c>
      <c r="E16" s="83">
        <v>3</v>
      </c>
      <c r="F16" s="83">
        <f t="shared" si="0"/>
        <v>9</v>
      </c>
      <c r="G16" s="80" t="s">
        <v>246</v>
      </c>
    </row>
    <row r="17" spans="1:12" ht="24.95" customHeight="1">
      <c r="A17" s="80" t="s">
        <v>37</v>
      </c>
      <c r="B17" s="83">
        <v>0</v>
      </c>
      <c r="C17" s="83">
        <v>11</v>
      </c>
      <c r="D17" s="83">
        <v>4</v>
      </c>
      <c r="E17" s="83">
        <v>4</v>
      </c>
      <c r="F17" s="83">
        <f t="shared" si="0"/>
        <v>19</v>
      </c>
      <c r="G17" s="80" t="s">
        <v>38</v>
      </c>
    </row>
    <row r="18" spans="1:12" ht="24.95" customHeight="1">
      <c r="A18" s="80" t="s">
        <v>39</v>
      </c>
      <c r="B18" s="83">
        <v>0</v>
      </c>
      <c r="C18" s="83">
        <v>0</v>
      </c>
      <c r="D18" s="83">
        <v>3</v>
      </c>
      <c r="E18" s="83">
        <v>0</v>
      </c>
      <c r="F18" s="83">
        <f t="shared" si="0"/>
        <v>3</v>
      </c>
      <c r="G18" s="80" t="s">
        <v>40</v>
      </c>
    </row>
    <row r="19" spans="1:12" ht="24.95" customHeight="1">
      <c r="A19" s="80" t="s">
        <v>41</v>
      </c>
      <c r="B19" s="83">
        <v>1</v>
      </c>
      <c r="C19" s="83">
        <v>8</v>
      </c>
      <c r="D19" s="83">
        <v>3</v>
      </c>
      <c r="E19" s="83">
        <v>5</v>
      </c>
      <c r="F19" s="83">
        <f t="shared" si="0"/>
        <v>17</v>
      </c>
      <c r="G19" s="80" t="s">
        <v>42</v>
      </c>
    </row>
    <row r="20" spans="1:12" ht="24.95" customHeight="1">
      <c r="A20" s="80" t="s">
        <v>43</v>
      </c>
      <c r="B20" s="83">
        <v>0</v>
      </c>
      <c r="C20" s="83">
        <v>9</v>
      </c>
      <c r="D20" s="83">
        <v>2</v>
      </c>
      <c r="E20" s="83">
        <v>1</v>
      </c>
      <c r="F20" s="83">
        <f t="shared" si="0"/>
        <v>12</v>
      </c>
      <c r="G20" s="80" t="s">
        <v>44</v>
      </c>
      <c r="K20" s="27" t="s">
        <v>59</v>
      </c>
      <c r="L20" s="59">
        <v>23</v>
      </c>
    </row>
    <row r="21" spans="1:12" ht="24.95" customHeight="1" thickBot="1">
      <c r="A21" s="80" t="s">
        <v>45</v>
      </c>
      <c r="B21" s="83">
        <v>0</v>
      </c>
      <c r="C21" s="83">
        <v>18</v>
      </c>
      <c r="D21" s="83">
        <v>4</v>
      </c>
      <c r="E21" s="83">
        <v>0</v>
      </c>
      <c r="F21" s="83">
        <f t="shared" si="0"/>
        <v>22</v>
      </c>
      <c r="G21" s="80" t="s">
        <v>46</v>
      </c>
      <c r="K21" s="28" t="s">
        <v>20</v>
      </c>
      <c r="L21" s="58">
        <v>15</v>
      </c>
    </row>
    <row r="22" spans="1:12" ht="24.95" customHeight="1" thickBot="1">
      <c r="A22" s="97" t="s">
        <v>16</v>
      </c>
      <c r="B22" s="98">
        <f>SUM(B7:B21)</f>
        <v>8</v>
      </c>
      <c r="C22" s="98">
        <f>SUM(C7:C21)</f>
        <v>145</v>
      </c>
      <c r="D22" s="98">
        <f>SUM(D7:D21)</f>
        <v>81</v>
      </c>
      <c r="E22" s="98">
        <f>SUM(E7:E21)</f>
        <v>43</v>
      </c>
      <c r="F22" s="98">
        <f t="shared" si="0"/>
        <v>277</v>
      </c>
      <c r="G22" s="97" t="s">
        <v>15</v>
      </c>
      <c r="K22" s="27" t="s">
        <v>22</v>
      </c>
      <c r="L22" s="59">
        <v>23</v>
      </c>
    </row>
    <row r="23" spans="1:12" ht="29.25" customHeight="1">
      <c r="A23" s="167" t="s">
        <v>144</v>
      </c>
      <c r="B23" s="167"/>
      <c r="C23" s="167"/>
      <c r="D23" s="78"/>
      <c r="E23" s="195" t="s">
        <v>142</v>
      </c>
      <c r="F23" s="195"/>
      <c r="G23" s="195"/>
      <c r="K23" s="28" t="s">
        <v>24</v>
      </c>
      <c r="L23" s="58">
        <v>16</v>
      </c>
    </row>
    <row r="24" spans="1:12" ht="27.75" customHeight="1">
      <c r="K24" s="27" t="s">
        <v>47</v>
      </c>
      <c r="L24" s="59">
        <v>62</v>
      </c>
    </row>
    <row r="25" spans="1:12" ht="18">
      <c r="K25" s="28" t="s">
        <v>27</v>
      </c>
      <c r="L25" s="58">
        <v>21</v>
      </c>
    </row>
    <row r="26" spans="1:12" ht="18">
      <c r="K26" s="27" t="s">
        <v>29</v>
      </c>
      <c r="L26" s="59">
        <v>5</v>
      </c>
    </row>
    <row r="27" spans="1:12" ht="18">
      <c r="K27" s="28" t="s">
        <v>31</v>
      </c>
      <c r="L27" s="58">
        <v>13</v>
      </c>
    </row>
    <row r="28" spans="1:12" ht="18">
      <c r="K28" s="27" t="s">
        <v>33</v>
      </c>
      <c r="L28" s="59">
        <v>17</v>
      </c>
    </row>
    <row r="29" spans="1:12" ht="18">
      <c r="K29" s="28" t="s">
        <v>35</v>
      </c>
      <c r="L29" s="58">
        <v>9</v>
      </c>
    </row>
    <row r="30" spans="1:12" ht="18">
      <c r="K30" s="27" t="s">
        <v>37</v>
      </c>
      <c r="L30" s="59">
        <v>19</v>
      </c>
    </row>
    <row r="31" spans="1:12" ht="18">
      <c r="K31" s="28" t="s">
        <v>39</v>
      </c>
      <c r="L31" s="58">
        <v>3</v>
      </c>
    </row>
    <row r="32" spans="1:12" ht="18">
      <c r="K32" s="27" t="s">
        <v>41</v>
      </c>
      <c r="L32" s="59">
        <v>17</v>
      </c>
    </row>
    <row r="33" spans="11:12" ht="18">
      <c r="K33" s="28" t="s">
        <v>43</v>
      </c>
      <c r="L33" s="58">
        <v>12</v>
      </c>
    </row>
    <row r="34" spans="11:12" ht="18">
      <c r="K34" s="27" t="s">
        <v>45</v>
      </c>
      <c r="L34" s="59">
        <v>22</v>
      </c>
    </row>
    <row r="35" spans="11:12">
      <c r="L35">
        <v>277</v>
      </c>
    </row>
  </sheetData>
  <mergeCells count="12">
    <mergeCell ref="A23:C23"/>
    <mergeCell ref="A4:A5"/>
    <mergeCell ref="F4:F5"/>
    <mergeCell ref="B4:D4"/>
    <mergeCell ref="E23:G23"/>
    <mergeCell ref="I9:P11"/>
    <mergeCell ref="I14:L14"/>
    <mergeCell ref="G4:G5"/>
    <mergeCell ref="A1:G1"/>
    <mergeCell ref="A2:G2"/>
    <mergeCell ref="A3:B3"/>
    <mergeCell ref="F3:G3"/>
  </mergeCells>
  <pageMargins left="0.66" right="0.71" top="0.79" bottom="0.51" header="0.31496062992126" footer="0.31496062992126"/>
  <pageSetup paperSize="9" scale="70" orientation="portrait" r:id="rId1"/>
  <headerFooter>
    <oddFooter>&amp;C&amp;"-,غامق"&amp;14 21</oddFooter>
  </headerFooter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G15"/>
  <sheetViews>
    <sheetView rightToLeft="1" view="pageBreakPreview" zoomScale="60" zoomScaleNormal="100" workbookViewId="0">
      <selection activeCell="L33" sqref="L33"/>
    </sheetView>
  </sheetViews>
  <sheetFormatPr defaultRowHeight="15"/>
  <cols>
    <col min="1" max="1" width="12.7109375" customWidth="1"/>
    <col min="2" max="2" width="24.5703125" customWidth="1"/>
    <col min="3" max="3" width="26.28515625" customWidth="1"/>
    <col min="4" max="4" width="29.140625" customWidth="1"/>
    <col min="5" max="5" width="27.28515625" customWidth="1"/>
    <col min="6" max="6" width="22.140625" customWidth="1"/>
    <col min="7" max="7" width="26.140625" customWidth="1"/>
  </cols>
  <sheetData>
    <row r="1" spans="1:7" ht="26.25" customHeight="1">
      <c r="A1" s="219" t="s">
        <v>195</v>
      </c>
      <c r="B1" s="219"/>
      <c r="C1" s="219"/>
      <c r="D1" s="219"/>
      <c r="E1" s="219"/>
      <c r="F1" s="219"/>
      <c r="G1" s="219"/>
    </row>
    <row r="2" spans="1:7" ht="29.25" customHeight="1">
      <c r="A2" s="219" t="s">
        <v>196</v>
      </c>
      <c r="B2" s="219"/>
      <c r="C2" s="219"/>
      <c r="D2" s="219"/>
      <c r="E2" s="219"/>
      <c r="F2" s="219"/>
      <c r="G2" s="219"/>
    </row>
    <row r="3" spans="1:7" ht="30" customHeight="1" thickBot="1">
      <c r="A3" s="220" t="s">
        <v>122</v>
      </c>
      <c r="B3" s="220"/>
      <c r="C3" s="220"/>
      <c r="D3" s="220"/>
      <c r="E3" s="220"/>
      <c r="F3" s="9"/>
      <c r="G3" s="10" t="s">
        <v>123</v>
      </c>
    </row>
    <row r="4" spans="1:7" ht="51.75" customHeight="1">
      <c r="A4" s="221" t="s">
        <v>62</v>
      </c>
      <c r="B4" s="179" t="s">
        <v>249</v>
      </c>
      <c r="C4" s="201" t="s">
        <v>130</v>
      </c>
      <c r="D4" s="201"/>
      <c r="E4" s="201"/>
      <c r="F4" s="201"/>
      <c r="G4" s="201"/>
    </row>
    <row r="5" spans="1:7" ht="103.5" customHeight="1" thickBot="1">
      <c r="A5" s="222"/>
      <c r="B5" s="180"/>
      <c r="C5" s="65" t="s">
        <v>197</v>
      </c>
      <c r="D5" s="65" t="s">
        <v>131</v>
      </c>
      <c r="E5" s="65" t="s">
        <v>132</v>
      </c>
      <c r="F5" s="69" t="s">
        <v>250</v>
      </c>
      <c r="G5" s="69" t="s">
        <v>248</v>
      </c>
    </row>
    <row r="6" spans="1:7" ht="18" hidden="1">
      <c r="A6" s="2" t="s">
        <v>0</v>
      </c>
      <c r="B6" s="56" t="s">
        <v>1</v>
      </c>
      <c r="C6" s="56" t="s">
        <v>2</v>
      </c>
      <c r="D6" s="56" t="s">
        <v>3</v>
      </c>
      <c r="E6" s="56" t="s">
        <v>4</v>
      </c>
      <c r="F6" s="56" t="s">
        <v>129</v>
      </c>
      <c r="G6" s="56" t="s">
        <v>10</v>
      </c>
    </row>
    <row r="7" spans="1:7" ht="45" customHeight="1">
      <c r="A7" s="106">
        <v>2020</v>
      </c>
      <c r="B7" s="48">
        <v>128</v>
      </c>
      <c r="C7" s="48">
        <v>149981</v>
      </c>
      <c r="D7" s="48">
        <v>34293</v>
      </c>
      <c r="E7" s="48">
        <v>52869</v>
      </c>
      <c r="F7" s="48">
        <v>131405</v>
      </c>
      <c r="G7" s="48">
        <v>-18576</v>
      </c>
    </row>
    <row r="8" spans="1:7" ht="45" customHeight="1">
      <c r="A8" s="32">
        <v>2021</v>
      </c>
      <c r="B8" s="48">
        <v>89</v>
      </c>
      <c r="C8" s="48">
        <v>131256</v>
      </c>
      <c r="D8" s="48">
        <v>72962</v>
      </c>
      <c r="E8" s="48">
        <v>57909</v>
      </c>
      <c r="F8" s="48">
        <v>146309</v>
      </c>
      <c r="G8" s="48">
        <v>15053</v>
      </c>
    </row>
    <row r="9" spans="1:7" ht="45" customHeight="1">
      <c r="A9" s="42">
        <v>2022</v>
      </c>
      <c r="B9" s="49">
        <v>85</v>
      </c>
      <c r="C9" s="49">
        <v>148913</v>
      </c>
      <c r="D9" s="49">
        <v>89059</v>
      </c>
      <c r="E9" s="49">
        <v>74395</v>
      </c>
      <c r="F9" s="49">
        <v>163577</v>
      </c>
      <c r="G9" s="49">
        <v>14664</v>
      </c>
    </row>
    <row r="10" spans="1:7" ht="45" customHeight="1">
      <c r="A10" s="32">
        <v>2023</v>
      </c>
      <c r="B10" s="48">
        <v>85</v>
      </c>
      <c r="C10" s="48">
        <v>165678</v>
      </c>
      <c r="D10" s="48">
        <v>6125</v>
      </c>
      <c r="E10" s="48">
        <v>3721</v>
      </c>
      <c r="F10" s="48">
        <v>168082</v>
      </c>
      <c r="G10" s="48">
        <v>2404</v>
      </c>
    </row>
    <row r="11" spans="1:7" ht="45" customHeight="1">
      <c r="A11" s="42">
        <v>2024</v>
      </c>
      <c r="B11" s="49">
        <v>81</v>
      </c>
      <c r="C11" s="49">
        <v>168082</v>
      </c>
      <c r="D11" s="49">
        <v>76922</v>
      </c>
      <c r="E11" s="49">
        <v>82858</v>
      </c>
      <c r="F11" s="49">
        <v>162146</v>
      </c>
      <c r="G11" s="49">
        <v>-5936</v>
      </c>
    </row>
    <row r="12" spans="1:7" ht="45" customHeight="1">
      <c r="A12" s="75">
        <v>2025</v>
      </c>
      <c r="B12" s="76">
        <v>72</v>
      </c>
      <c r="C12" s="76">
        <v>162146</v>
      </c>
      <c r="D12" s="76">
        <v>51205</v>
      </c>
      <c r="E12" s="76">
        <v>67086</v>
      </c>
      <c r="F12" s="76">
        <v>146265</v>
      </c>
      <c r="G12" s="76">
        <v>-15881</v>
      </c>
    </row>
    <row r="13" spans="1:7" ht="30" customHeight="1">
      <c r="A13" s="224" t="s">
        <v>133</v>
      </c>
      <c r="B13" s="224"/>
      <c r="C13" s="224"/>
      <c r="D13" s="223" t="s">
        <v>134</v>
      </c>
      <c r="E13" s="223"/>
      <c r="F13" s="223"/>
      <c r="G13" s="223"/>
    </row>
    <row r="14" spans="1:7" ht="21" customHeight="1">
      <c r="A14" s="224" t="s">
        <v>135</v>
      </c>
      <c r="B14" s="224"/>
      <c r="C14" s="145"/>
      <c r="D14" s="145"/>
      <c r="E14" s="223" t="s">
        <v>136</v>
      </c>
      <c r="F14" s="223"/>
      <c r="G14" s="223"/>
    </row>
    <row r="15" spans="1:7" ht="26.25" customHeight="1">
      <c r="A15" s="217" t="s">
        <v>144</v>
      </c>
      <c r="B15" s="217"/>
      <c r="C15" s="217"/>
      <c r="D15" s="218" t="s">
        <v>142</v>
      </c>
      <c r="E15" s="218"/>
      <c r="F15" s="218"/>
      <c r="G15" s="218"/>
    </row>
  </sheetData>
  <mergeCells count="12">
    <mergeCell ref="A15:C15"/>
    <mergeCell ref="D15:G15"/>
    <mergeCell ref="A1:G1"/>
    <mergeCell ref="A2:G2"/>
    <mergeCell ref="A3:E3"/>
    <mergeCell ref="A4:A5"/>
    <mergeCell ref="E14:G14"/>
    <mergeCell ref="B4:B5"/>
    <mergeCell ref="C4:G4"/>
    <mergeCell ref="A13:C13"/>
    <mergeCell ref="A14:B14"/>
    <mergeCell ref="D13:G13"/>
  </mergeCells>
  <pageMargins left="0.72" right="0.63" top="0.74803149606299202" bottom="0.83" header="0.31496062992126" footer="0.42"/>
  <pageSetup paperSize="9" scale="70" orientation="landscape" r:id="rId1"/>
  <headerFooter>
    <oddFooter>&amp;C&amp;"-,غامق"&amp;14 22</oddFooter>
  </headerFooter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29"/>
  <sheetViews>
    <sheetView rightToLeft="1" view="pageBreakPreview" topLeftCell="A22" zoomScale="70" zoomScaleNormal="100" zoomScaleSheetLayoutView="70" workbookViewId="0">
      <selection activeCell="G26" sqref="G26"/>
    </sheetView>
  </sheetViews>
  <sheetFormatPr defaultRowHeight="15"/>
  <cols>
    <col min="1" max="1" width="14" customWidth="1"/>
    <col min="2" max="2" width="27.28515625" customWidth="1"/>
    <col min="3" max="4" width="27" customWidth="1"/>
    <col min="5" max="5" width="26.28515625" customWidth="1"/>
    <col min="6" max="6" width="25.5703125" customWidth="1"/>
  </cols>
  <sheetData>
    <row r="1" spans="1:9" ht="28.5" customHeight="1">
      <c r="A1" s="184" t="s">
        <v>198</v>
      </c>
      <c r="B1" s="184"/>
      <c r="C1" s="184"/>
      <c r="D1" s="184"/>
      <c r="E1" s="184"/>
      <c r="F1" s="17"/>
    </row>
    <row r="2" spans="1:9" ht="33.75" customHeight="1">
      <c r="A2" s="184" t="s">
        <v>199</v>
      </c>
      <c r="B2" s="184"/>
      <c r="C2" s="184"/>
      <c r="D2" s="184"/>
      <c r="E2" s="184"/>
      <c r="F2" s="17"/>
    </row>
    <row r="3" spans="1:9" ht="33" customHeight="1" thickBot="1">
      <c r="A3" s="126" t="s">
        <v>124</v>
      </c>
      <c r="B3" s="126"/>
      <c r="C3" s="126"/>
      <c r="D3" s="126"/>
      <c r="E3" s="119" t="s">
        <v>125</v>
      </c>
    </row>
    <row r="4" spans="1:9" ht="116.1" customHeight="1" thickBot="1">
      <c r="A4" s="146" t="s">
        <v>17</v>
      </c>
      <c r="B4" s="147" t="s">
        <v>251</v>
      </c>
      <c r="C4" s="147" t="s">
        <v>252</v>
      </c>
      <c r="D4" s="147" t="s">
        <v>253</v>
      </c>
      <c r="E4" s="146" t="s">
        <v>57</v>
      </c>
    </row>
    <row r="5" spans="1:9" ht="24.95" customHeight="1">
      <c r="A5" s="143" t="s">
        <v>59</v>
      </c>
      <c r="B5" s="144">
        <v>1017</v>
      </c>
      <c r="C5" s="144">
        <v>995</v>
      </c>
      <c r="D5" s="144">
        <v>1014</v>
      </c>
      <c r="E5" s="143" t="s">
        <v>60</v>
      </c>
    </row>
    <row r="6" spans="1:9" ht="24.95" customHeight="1">
      <c r="A6" s="143" t="s">
        <v>20</v>
      </c>
      <c r="B6" s="144">
        <v>576</v>
      </c>
      <c r="C6" s="144">
        <v>559</v>
      </c>
      <c r="D6" s="144">
        <v>572</v>
      </c>
      <c r="E6" s="143" t="s">
        <v>21</v>
      </c>
    </row>
    <row r="7" spans="1:9" ht="24.95" customHeight="1">
      <c r="A7" s="143" t="s">
        <v>22</v>
      </c>
      <c r="B7" s="144">
        <v>615</v>
      </c>
      <c r="C7" s="144">
        <v>583</v>
      </c>
      <c r="D7" s="144">
        <v>611</v>
      </c>
      <c r="E7" s="143" t="s">
        <v>23</v>
      </c>
    </row>
    <row r="8" spans="1:9" ht="24.95" customHeight="1">
      <c r="A8" s="143" t="s">
        <v>24</v>
      </c>
      <c r="B8" s="144">
        <v>999</v>
      </c>
      <c r="C8" s="144">
        <v>987</v>
      </c>
      <c r="D8" s="144">
        <v>1000</v>
      </c>
      <c r="E8" s="143" t="s">
        <v>25</v>
      </c>
    </row>
    <row r="9" spans="1:9" ht="24.95" customHeight="1">
      <c r="A9" s="143" t="s">
        <v>47</v>
      </c>
      <c r="B9" s="144">
        <v>3558</v>
      </c>
      <c r="C9" s="144">
        <v>3602</v>
      </c>
      <c r="D9" s="144">
        <v>3598</v>
      </c>
      <c r="E9" s="143" t="s">
        <v>26</v>
      </c>
    </row>
    <row r="10" spans="1:9" ht="24.95" customHeight="1">
      <c r="A10" s="143" t="s">
        <v>27</v>
      </c>
      <c r="B10" s="144">
        <v>630</v>
      </c>
      <c r="C10" s="144">
        <v>629</v>
      </c>
      <c r="D10" s="144">
        <v>656</v>
      </c>
      <c r="E10" s="143" t="s">
        <v>28</v>
      </c>
    </row>
    <row r="11" spans="1:9" ht="24.95" customHeight="1">
      <c r="A11" s="143" t="s">
        <v>29</v>
      </c>
      <c r="B11" s="144">
        <v>834</v>
      </c>
      <c r="C11" s="144">
        <v>869</v>
      </c>
      <c r="D11" s="144">
        <v>883</v>
      </c>
      <c r="E11" s="143" t="s">
        <v>30</v>
      </c>
    </row>
    <row r="12" spans="1:9" ht="24.95" customHeight="1">
      <c r="A12" s="143" t="s">
        <v>31</v>
      </c>
      <c r="B12" s="144">
        <v>674</v>
      </c>
      <c r="C12" s="144">
        <v>728</v>
      </c>
      <c r="D12" s="144">
        <v>735</v>
      </c>
      <c r="E12" s="143" t="s">
        <v>32</v>
      </c>
    </row>
    <row r="13" spans="1:9" ht="24.95" customHeight="1">
      <c r="A13" s="143" t="s">
        <v>33</v>
      </c>
      <c r="B13" s="144">
        <v>572</v>
      </c>
      <c r="C13" s="144">
        <v>551</v>
      </c>
      <c r="D13" s="144">
        <v>572</v>
      </c>
      <c r="E13" s="143" t="s">
        <v>34</v>
      </c>
    </row>
    <row r="14" spans="1:9" ht="24.95" customHeight="1">
      <c r="A14" s="143" t="s">
        <v>35</v>
      </c>
      <c r="B14" s="144">
        <v>666</v>
      </c>
      <c r="C14" s="144">
        <v>670</v>
      </c>
      <c r="D14" s="144">
        <v>674</v>
      </c>
      <c r="E14" s="143" t="s">
        <v>246</v>
      </c>
    </row>
    <row r="15" spans="1:9" ht="24.95" customHeight="1">
      <c r="A15" s="143" t="s">
        <v>37</v>
      </c>
      <c r="B15" s="144">
        <v>366</v>
      </c>
      <c r="C15" s="144">
        <v>354</v>
      </c>
      <c r="D15" s="144">
        <v>377</v>
      </c>
      <c r="E15" s="143" t="s">
        <v>38</v>
      </c>
      <c r="I15" s="46"/>
    </row>
    <row r="16" spans="1:9" ht="24.95" customHeight="1">
      <c r="A16" s="143" t="s">
        <v>39</v>
      </c>
      <c r="B16" s="144">
        <v>405</v>
      </c>
      <c r="C16" s="144">
        <v>404</v>
      </c>
      <c r="D16" s="144">
        <v>415</v>
      </c>
      <c r="E16" s="143" t="s">
        <v>40</v>
      </c>
    </row>
    <row r="17" spans="1:8" ht="24.95" customHeight="1">
      <c r="A17" s="143" t="s">
        <v>41</v>
      </c>
      <c r="B17" s="144">
        <v>1126</v>
      </c>
      <c r="C17" s="144">
        <v>1118</v>
      </c>
      <c r="D17" s="144">
        <v>1151</v>
      </c>
      <c r="E17" s="143" t="s">
        <v>42</v>
      </c>
    </row>
    <row r="18" spans="1:8" ht="24.95" customHeight="1">
      <c r="A18" s="143" t="s">
        <v>43</v>
      </c>
      <c r="B18" s="144">
        <v>318</v>
      </c>
      <c r="C18" s="144">
        <v>321</v>
      </c>
      <c r="D18" s="144">
        <v>322</v>
      </c>
      <c r="E18" s="143" t="s">
        <v>44</v>
      </c>
    </row>
    <row r="19" spans="1:8" ht="24.95" customHeight="1">
      <c r="A19" s="143" t="s">
        <v>45</v>
      </c>
      <c r="B19" s="144">
        <v>1447</v>
      </c>
      <c r="C19" s="144">
        <v>1505</v>
      </c>
      <c r="D19" s="144">
        <v>1512</v>
      </c>
      <c r="E19" s="143" t="s">
        <v>46</v>
      </c>
    </row>
    <row r="20" spans="1:8" ht="24.95" customHeight="1">
      <c r="A20" s="143" t="s">
        <v>67</v>
      </c>
      <c r="B20" s="144"/>
      <c r="C20" s="144"/>
      <c r="D20" s="144"/>
      <c r="E20" s="143" t="s">
        <v>112</v>
      </c>
    </row>
    <row r="21" spans="1:8" ht="24.95" customHeight="1">
      <c r="A21" s="143" t="s">
        <v>69</v>
      </c>
      <c r="B21" s="144">
        <v>250</v>
      </c>
      <c r="C21" s="144">
        <v>236</v>
      </c>
      <c r="D21" s="144">
        <v>242</v>
      </c>
      <c r="E21" s="143" t="s">
        <v>71</v>
      </c>
    </row>
    <row r="22" spans="1:8" ht="24.95" customHeight="1">
      <c r="A22" s="143" t="s">
        <v>72</v>
      </c>
      <c r="B22" s="144">
        <v>682</v>
      </c>
      <c r="C22" s="144">
        <v>655</v>
      </c>
      <c r="D22" s="144">
        <v>668</v>
      </c>
      <c r="E22" s="143" t="s">
        <v>73</v>
      </c>
    </row>
    <row r="23" spans="1:8" ht="24.95" customHeight="1" thickBot="1">
      <c r="A23" s="143" t="s">
        <v>74</v>
      </c>
      <c r="B23" s="144">
        <v>1238</v>
      </c>
      <c r="C23" s="144">
        <v>1233</v>
      </c>
      <c r="D23" s="144">
        <v>1234</v>
      </c>
      <c r="E23" s="143" t="s">
        <v>75</v>
      </c>
    </row>
    <row r="24" spans="1:8" ht="24.95" customHeight="1" thickBot="1">
      <c r="A24" s="148" t="s">
        <v>16</v>
      </c>
      <c r="B24" s="149">
        <f>SUM(B5:B23)</f>
        <v>15973</v>
      </c>
      <c r="C24" s="149">
        <f>SUM(C5:C23)</f>
        <v>15999</v>
      </c>
      <c r="D24" s="149">
        <f>SUM(D5:D23)</f>
        <v>16236</v>
      </c>
      <c r="E24" s="148" t="s">
        <v>15</v>
      </c>
    </row>
    <row r="25" spans="1:8" ht="24.95" customHeight="1">
      <c r="A25" s="158" t="s">
        <v>258</v>
      </c>
      <c r="B25" s="158"/>
      <c r="C25" s="155"/>
      <c r="D25" s="227" t="s">
        <v>268</v>
      </c>
      <c r="E25" s="227"/>
      <c r="F25" s="5"/>
    </row>
    <row r="26" spans="1:8" ht="24.95" customHeight="1">
      <c r="A26" s="226" t="s">
        <v>139</v>
      </c>
      <c r="B26" s="226"/>
      <c r="C26" s="34"/>
      <c r="D26" s="225" t="s">
        <v>78</v>
      </c>
      <c r="E26" s="225"/>
      <c r="F26" s="5"/>
    </row>
    <row r="27" spans="1:8" ht="24.95" customHeight="1"/>
    <row r="28" spans="1:8">
      <c r="C28" s="15"/>
      <c r="D28" s="15"/>
      <c r="E28" s="15"/>
    </row>
    <row r="29" spans="1:8">
      <c r="H29" s="29"/>
    </row>
  </sheetData>
  <mergeCells count="6">
    <mergeCell ref="A1:E1"/>
    <mergeCell ref="A2:E2"/>
    <mergeCell ref="D26:E26"/>
    <mergeCell ref="A26:B26"/>
    <mergeCell ref="A25:B25"/>
    <mergeCell ref="D25:E25"/>
  </mergeCells>
  <pageMargins left="0.51" right="0.49" top="0.74803149606299202" bottom="0.74803149606299202" header="0.31496062992126" footer="0.31496062992126"/>
  <pageSetup paperSize="9" scale="70" orientation="portrait" r:id="rId1"/>
  <headerFooter>
    <oddFooter>&amp;C&amp;"-,غامق"&amp;14 23</oddFooter>
  </headerFooter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F34"/>
  <sheetViews>
    <sheetView rightToLeft="1" view="pageBreakPreview" zoomScale="70" zoomScaleSheetLayoutView="70" workbookViewId="0">
      <selection activeCell="G21" sqref="G21"/>
    </sheetView>
  </sheetViews>
  <sheetFormatPr defaultRowHeight="15"/>
  <cols>
    <col min="1" max="1" width="28" customWidth="1"/>
    <col min="2" max="2" width="58.42578125" customWidth="1"/>
    <col min="3" max="3" width="27.85546875" customWidth="1"/>
    <col min="4" max="4" width="25.5703125" customWidth="1"/>
  </cols>
  <sheetData>
    <row r="1" spans="1:6" ht="37.5" customHeight="1">
      <c r="A1" s="207" t="s">
        <v>200</v>
      </c>
      <c r="B1" s="207"/>
      <c r="C1" s="207"/>
      <c r="D1" s="17"/>
    </row>
    <row r="2" spans="1:6" ht="51" customHeight="1">
      <c r="A2" s="207" t="s">
        <v>242</v>
      </c>
      <c r="B2" s="207"/>
      <c r="C2" s="207"/>
      <c r="D2" s="17"/>
    </row>
    <row r="3" spans="1:6" ht="36" customHeight="1" thickBot="1">
      <c r="A3" s="11" t="s">
        <v>137</v>
      </c>
      <c r="B3" s="11"/>
      <c r="C3" s="12" t="s">
        <v>138</v>
      </c>
    </row>
    <row r="4" spans="1:6" ht="122.25" customHeight="1" thickBot="1">
      <c r="A4" s="74" t="s">
        <v>118</v>
      </c>
      <c r="B4" s="61" t="s">
        <v>149</v>
      </c>
      <c r="C4" s="73" t="s">
        <v>19</v>
      </c>
    </row>
    <row r="5" spans="1:6" ht="27" customHeight="1">
      <c r="A5" s="32" t="s">
        <v>59</v>
      </c>
      <c r="B5" s="109">
        <v>56</v>
      </c>
      <c r="C5" s="32" t="s">
        <v>60</v>
      </c>
    </row>
    <row r="6" spans="1:6" ht="27" customHeight="1">
      <c r="A6" s="32" t="s">
        <v>20</v>
      </c>
      <c r="B6" s="109">
        <v>25</v>
      </c>
      <c r="C6" s="32" t="s">
        <v>21</v>
      </c>
    </row>
    <row r="7" spans="1:6" ht="27" customHeight="1">
      <c r="A7" s="32" t="s">
        <v>22</v>
      </c>
      <c r="B7" s="109">
        <v>26</v>
      </c>
      <c r="C7" s="32" t="s">
        <v>23</v>
      </c>
      <c r="D7" s="31"/>
    </row>
    <row r="8" spans="1:6" ht="27" customHeight="1">
      <c r="A8" s="32" t="s">
        <v>24</v>
      </c>
      <c r="B8" s="109">
        <v>27</v>
      </c>
      <c r="C8" s="32" t="s">
        <v>25</v>
      </c>
    </row>
    <row r="9" spans="1:6" ht="27" customHeight="1">
      <c r="A9" s="32" t="s">
        <v>47</v>
      </c>
      <c r="B9" s="109">
        <v>68</v>
      </c>
      <c r="C9" s="32" t="s">
        <v>26</v>
      </c>
      <c r="F9" s="44"/>
    </row>
    <row r="10" spans="1:6" ht="27" customHeight="1">
      <c r="A10" s="32" t="s">
        <v>27</v>
      </c>
      <c r="B10" s="109">
        <v>25</v>
      </c>
      <c r="C10" s="32" t="s">
        <v>28</v>
      </c>
    </row>
    <row r="11" spans="1:6" ht="27" customHeight="1">
      <c r="A11" s="32" t="s">
        <v>29</v>
      </c>
      <c r="B11" s="109">
        <v>11</v>
      </c>
      <c r="C11" s="32" t="s">
        <v>30</v>
      </c>
    </row>
    <row r="12" spans="1:6" ht="27" customHeight="1">
      <c r="A12" s="32" t="s">
        <v>31</v>
      </c>
      <c r="B12" s="109">
        <v>12</v>
      </c>
      <c r="C12" s="32" t="s">
        <v>32</v>
      </c>
    </row>
    <row r="13" spans="1:6" ht="27" customHeight="1">
      <c r="A13" s="32" t="s">
        <v>33</v>
      </c>
      <c r="B13" s="109">
        <v>24</v>
      </c>
      <c r="C13" s="32" t="s">
        <v>34</v>
      </c>
    </row>
    <row r="14" spans="1:6" ht="27" customHeight="1">
      <c r="A14" s="32" t="s">
        <v>35</v>
      </c>
      <c r="B14" s="109">
        <v>24</v>
      </c>
      <c r="C14" s="32" t="s">
        <v>246</v>
      </c>
    </row>
    <row r="15" spans="1:6" ht="27" customHeight="1">
      <c r="A15" s="32" t="s">
        <v>37</v>
      </c>
      <c r="B15" s="109">
        <v>18</v>
      </c>
      <c r="C15" s="32" t="s">
        <v>38</v>
      </c>
    </row>
    <row r="16" spans="1:6" ht="27" customHeight="1">
      <c r="A16" s="32" t="s">
        <v>39</v>
      </c>
      <c r="B16" s="109">
        <v>7</v>
      </c>
      <c r="C16" s="32" t="s">
        <v>40</v>
      </c>
    </row>
    <row r="17" spans="1:3" ht="27" customHeight="1">
      <c r="A17" s="32" t="s">
        <v>41</v>
      </c>
      <c r="B17" s="109">
        <v>10</v>
      </c>
      <c r="C17" s="32" t="s">
        <v>42</v>
      </c>
    </row>
    <row r="18" spans="1:3" ht="27" customHeight="1">
      <c r="A18" s="32" t="s">
        <v>43</v>
      </c>
      <c r="B18" s="109">
        <v>14</v>
      </c>
      <c r="C18" s="32" t="s">
        <v>44</v>
      </c>
    </row>
    <row r="19" spans="1:3" ht="27" customHeight="1" thickBot="1">
      <c r="A19" s="32" t="s">
        <v>45</v>
      </c>
      <c r="B19" s="109">
        <v>19</v>
      </c>
      <c r="C19" s="32" t="s">
        <v>46</v>
      </c>
    </row>
    <row r="20" spans="1:3" ht="27" customHeight="1" thickBot="1">
      <c r="A20" s="66" t="s">
        <v>16</v>
      </c>
      <c r="B20" s="110">
        <f>SUM(B5:B19)</f>
        <v>366</v>
      </c>
      <c r="C20" s="66" t="s">
        <v>15</v>
      </c>
    </row>
    <row r="21" spans="1:3" ht="33" customHeight="1">
      <c r="A21" s="18" t="s">
        <v>148</v>
      </c>
      <c r="B21" s="225" t="s">
        <v>241</v>
      </c>
      <c r="C21" s="225"/>
    </row>
    <row r="22" spans="1:3" ht="27" customHeight="1"/>
    <row r="34" spans="4:4">
      <c r="D34" s="31"/>
    </row>
  </sheetData>
  <mergeCells count="3">
    <mergeCell ref="A1:C1"/>
    <mergeCell ref="A2:C2"/>
    <mergeCell ref="B21:C21"/>
  </mergeCells>
  <pageMargins left="0.47" right="0.55000000000000004" top="0.9" bottom="0.83" header="0.31496062992126" footer="0.44"/>
  <pageSetup paperSize="9" scale="70" orientation="portrait" r:id="rId1"/>
  <headerFooter>
    <oddFooter>&amp;C&amp;"-,غامق"&amp;14 24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ج1 جديد.</vt:lpstr>
      <vt:lpstr>ج2</vt:lpstr>
      <vt:lpstr>ج3</vt:lpstr>
      <vt:lpstr>ج4</vt:lpstr>
      <vt:lpstr>ج5</vt:lpstr>
      <vt:lpstr>ج6</vt:lpstr>
      <vt:lpstr>ج7</vt:lpstr>
      <vt:lpstr>ج8</vt:lpstr>
      <vt:lpstr>ج9</vt:lpstr>
      <vt:lpstr>ج10</vt:lpstr>
      <vt:lpstr>ج11</vt:lpstr>
      <vt:lpstr>ج12</vt:lpstr>
      <vt:lpstr>ج13</vt:lpstr>
      <vt:lpstr>ج14</vt:lpstr>
      <vt:lpstr>ج15</vt:lpstr>
      <vt:lpstr>ج16</vt:lpstr>
      <vt:lpstr>'ج1 جديد.'!Print_Area</vt:lpstr>
      <vt:lpstr>ج10!Print_Area</vt:lpstr>
      <vt:lpstr>ج11!Print_Area</vt:lpstr>
      <vt:lpstr>ج12!Print_Area</vt:lpstr>
      <vt:lpstr>ج13!Print_Area</vt:lpstr>
      <vt:lpstr>ج14!Print_Area</vt:lpstr>
      <vt:lpstr>ج15!Print_Area</vt:lpstr>
      <vt:lpstr>ج16!Print_Area</vt:lpstr>
      <vt:lpstr>ج2!Print_Area</vt:lpstr>
      <vt:lpstr>ج3!Print_Area</vt:lpstr>
      <vt:lpstr>ج4!Print_Area</vt:lpstr>
      <vt:lpstr>ج5!Print_Area</vt:lpstr>
      <vt:lpstr>ج6!Print_Area</vt:lpstr>
      <vt:lpstr>ج7!Print_Area</vt:lpstr>
      <vt:lpstr>ج8!Print_Area</vt:lpstr>
      <vt:lpstr>ج9!Print_Area</vt:lpstr>
    </vt:vector>
  </TitlesOfParts>
  <Company>SACC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Maher</dc:creator>
  <cp:lastModifiedBy>user</cp:lastModifiedBy>
  <cp:lastPrinted>2026-08-19T10:36:16Z</cp:lastPrinted>
  <dcterms:created xsi:type="dcterms:W3CDTF">2020-10-23T10:05:10Z</dcterms:created>
  <dcterms:modified xsi:type="dcterms:W3CDTF">2026-10-07T07:51:57Z</dcterms:modified>
</cp:coreProperties>
</file>